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RESPONSABILIDAD FISCAL\05 - Información enviada a CFRF\2024\Acumulado\Enviar a la WEB\"/>
    </mc:Choice>
  </mc:AlternateContent>
  <xr:revisionPtr revIDLastSave="0" documentId="13_ncr:1_{ECFDB43F-6820-4F0E-816C-DF8493BBDCC7}" xr6:coauthVersionLast="47" xr6:coauthVersionMax="47" xr10:uidLastSave="{00000000-0000-0000-0000-000000000000}"/>
  <bookViews>
    <workbookView xWindow="-120" yWindow="-120" windowWidth="29040" windowHeight="15840" xr2:uid="{92AB488E-B17A-40EA-A6B9-74FC014ADAC7}"/>
  </bookViews>
  <sheets>
    <sheet name="1.4P 202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._IMPUESTOS_SOBRE_COMBUSTIBLES_Y_GAS_NATURAL">[1]C!$B$27:$N$27</definedName>
    <definedName name="_._IMPUESTOS_SOBRE_ENERGIA_ELECTRICA">[1]C!$B$28:$N$28</definedName>
    <definedName name="_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F">#REF!</definedName>
    <definedName name="__R">#REF!</definedName>
    <definedName name="__xd1">'[2]PFO 03'!#REF!</definedName>
    <definedName name="__XD10">'[2]PFO 03'!#REF!</definedName>
    <definedName name="__XD11">'[2]PFO 03'!#REF!</definedName>
    <definedName name="__XD12">'[2]PFO 03'!#REF!</definedName>
    <definedName name="__XD2">'[2]PFO 03'!#REF!</definedName>
    <definedName name="__XD3">'[2]PFO 03'!#REF!</definedName>
    <definedName name="__XD4">'[2]PFO 03'!#REF!</definedName>
    <definedName name="__XD5">'[2]PFO 03'!#REF!</definedName>
    <definedName name="__XD6">'[2]PFO 03'!#REF!</definedName>
    <definedName name="__XD7">'[2]PFO 03'!#REF!</definedName>
    <definedName name="__XD8">'[2]PFO 03'!#REF!</definedName>
    <definedName name="__XD9">'[2]PFO 03'!#REF!</definedName>
    <definedName name="__XI03">'[2]PFO 03'!#REF!</definedName>
    <definedName name="__XI04">'[2]PFO 03'!#REF!</definedName>
    <definedName name="__XI05">'[2]PFO 03'!#REF!</definedName>
    <definedName name="__XI06">'[2]PFO 03'!#REF!</definedName>
    <definedName name="__XI07">'[2]PFO 03'!#REF!</definedName>
    <definedName name="__XI08">'[2]PFO 03'!#REF!</definedName>
    <definedName name="__XI09">'[2]PFO 03'!#REF!</definedName>
    <definedName name="__XI10">'[2]PFO 03'!#REF!</definedName>
    <definedName name="__XI11">'[2]PFO 03'!#REF!</definedName>
    <definedName name="__XI12">'[2]PFO 03'!#REF!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F01">#REF!</definedName>
    <definedName name="_PF02">#REF!</definedName>
    <definedName name="_PF03">#REF!</definedName>
    <definedName name="_PF04">#REF!</definedName>
    <definedName name="_PF05">#REF!</definedName>
    <definedName name="_PF06">#REF!</definedName>
    <definedName name="_PF07">#REF!</definedName>
    <definedName name="_PF08">#REF!</definedName>
    <definedName name="_PF09">#REF!</definedName>
    <definedName name="_PF10">#REF!</definedName>
    <definedName name="_PF11">#REF!</definedName>
    <definedName name="_PF12">#REF!</definedName>
    <definedName name="_R" localSheetId="0">#REF!</definedName>
    <definedName name="_R">#REF!</definedName>
    <definedName name="_RML179">#REF!</definedName>
    <definedName name="_RML59">#REF!</definedName>
    <definedName name="_RML89">#REF!</definedName>
    <definedName name="_Sort" localSheetId="0" hidden="1">#REF!</definedName>
    <definedName name="_Sort" hidden="1">#REF!</definedName>
    <definedName name="_TE30">#REF!</definedName>
    <definedName name="_TE59">#REF!</definedName>
    <definedName name="_TE60">#REF!</definedName>
    <definedName name="_WC03">#REF!</definedName>
    <definedName name="_WC3">#REF!</definedName>
    <definedName name="_XP1">#REF!</definedName>
    <definedName name="_XP10">#REF!</definedName>
    <definedName name="_XP11">#REF!</definedName>
    <definedName name="_XP12">#REF!</definedName>
    <definedName name="_XP2">#REF!</definedName>
    <definedName name="_XP3">#REF!</definedName>
    <definedName name="_XP4">#REF!</definedName>
    <definedName name="_XP5">#REF!</definedName>
    <definedName name="_XP6">#REF!</definedName>
    <definedName name="_XP7">#REF!</definedName>
    <definedName name="_XP8">#REF!</definedName>
    <definedName name="_XP9">#REF!</definedName>
    <definedName name="A" localSheetId="0">#REF!</definedName>
    <definedName name="A">#REF!</definedName>
    <definedName name="A_impresión_IM">#REF!</definedName>
    <definedName name="ACwvu.PLA1." hidden="1">'[1]COP FED'!#REF!</definedName>
    <definedName name="ACwvu.PLA2." hidden="1">'[1]COP FED'!$A$1:$N$49</definedName>
    <definedName name="adsdsd">#REF!</definedName>
    <definedName name="_xlnm.Extract" localSheetId="0">#REF!</definedName>
    <definedName name="_xlnm.Extract">#REF!</definedName>
    <definedName name="_xlnm.Print_Area" localSheetId="0">'1.4P 2024'!$A$1:$G$117</definedName>
    <definedName name="_xlnm.Print_Area">'[1]Fto. a partir del impuesto'!$D$7:$D$50</definedName>
    <definedName name="B" localSheetId="0">#REF!</definedName>
    <definedName name="B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'[3]IPV-BAPRO'!#REF!</definedName>
    <definedName name="CGD">#REF!</definedName>
    <definedName name="Comisiones" localSheetId="0">#REF!</definedName>
    <definedName name="Comisiones">#REF!</definedName>
    <definedName name="COPA">#N/A</definedName>
    <definedName name="COPARTICIPACION_FEDERAL__LEY_N__23548">[1]C!$B$13:$N$13</definedName>
    <definedName name="_xlnm.Criteria" localSheetId="0">#REF!</definedName>
    <definedName name="_xlnm.Criteria">#REF!</definedName>
    <definedName name="Criterios_IM" localSheetId="0">#REF!</definedName>
    <definedName name="Criterios_IM">#REF!</definedName>
    <definedName name="D" localSheetId="0">#REF!</definedName>
    <definedName name="D">#REF!</definedName>
    <definedName name="DDDDDDDDDDDDDDDD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ciembre">[4]Tasas!$C$7</definedName>
    <definedName name="E" localSheetId="0">#REF!</definedName>
    <definedName name="E">#REF!</definedName>
    <definedName name="EXCEDENTE_DEL_10__SEGUN_EL_TOPE_ASIGNADO_A__BUENOS_AIRES__LEY_N__23621">[1]C!$B$18:$N$18</definedName>
    <definedName name="Excel_BuiltIn_Print_Area_1">#REF!</definedName>
    <definedName name="Excel_BuiltIn_Print_Area_1_1">#REF!</definedName>
    <definedName name="Extracción_IM" localSheetId="0">#REF!</definedName>
    <definedName name="Extracción_IM">#REF!</definedName>
    <definedName name="Fecha_primer_pago">'[3]IPV-BAPRO'!#REF!</definedName>
    <definedName name="fernando">#REF!</definedName>
    <definedName name="fff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f">#REF!</definedName>
    <definedName name="FONDO_COMPENSADOR_DE_DESEQUILIBRIOS_FISCALES_PROVINCIALES">[1]C!$B$15:$N$15</definedName>
    <definedName name="FONDO_EDUCATIVO__LEY_N__23906_ART._3_Y_4">[1]C!$B$16:$N$16</definedName>
    <definedName name="FONDO_ESPECIAL_DE_DESARROLLO_ELECTRICO_DEL_INTERIOR__LEYES_NROS._23966_ART._19_Y_24065">[1]C!$B$26:$N$26</definedName>
    <definedName name="FONDO_NACIONAL_DE_LA_VIVIENDA__LEY_N__23966_ART._18">[1]C!$B$25:$N$25</definedName>
    <definedName name="FRB">#REF!</definedName>
    <definedName name="G" localSheetId="0">#REF!</definedName>
    <definedName name="G">#REF!</definedName>
    <definedName name="H" localSheetId="0">#REF!</definedName>
    <definedName name="H">#REF!</definedName>
    <definedName name="hhfhfh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J" localSheetId="0">#REF!</definedName>
    <definedName name="J">#REF!</definedName>
    <definedName name="jjjjjj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unio">[4]Tasas!$C$5</definedName>
    <definedName name="K" localSheetId="0">#REF!</definedName>
    <definedName name="K">#REF!</definedName>
    <definedName name="L_" localSheetId="0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 localSheetId="0">#REF!</definedName>
    <definedName name="M">#REF!</definedName>
    <definedName name="marzo">[4]Tasas!$C$4</definedName>
    <definedName name="N" localSheetId="0">#REF!</definedName>
    <definedName name="N">#REF!</definedName>
    <definedName name="O" localSheetId="0">#REF!</definedName>
    <definedName name="O">#REF!</definedName>
    <definedName name="OBRAS_DE_INFRAESTRUCTURA__LEY_N__23966_ART._19">[1]C!$B$23:$N$23</definedName>
    <definedName name="OBRAS_DE_INFRAESTRUCTURA_BASICA_SOCIAL_Y_NECESIDADES_BASICAS_INSATISFECHAS__LEY_N__23621">[1]C!$B$17:$N$17</definedName>
    <definedName name="ORGANISMOS_DE_VIALIDAD__LEY_N__23966_ART._19">[1]C!$B$24:$N$24</definedName>
    <definedName name="P" localSheetId="0">#REF!</definedName>
    <definedName name="P">#REF!</definedName>
    <definedName name="pagos_por_año">'[3]IPV-BAPRO'!#REF!</definedName>
    <definedName name="PC">[5]Datos!$E$9</definedName>
    <definedName name="perc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lazo_en_años">'[3]IPV-BAPRO'!#REF!</definedName>
    <definedName name="prueba" localSheetId="0">#REF!</definedName>
    <definedName name="prueba">#REF!</definedName>
    <definedName name="Q" localSheetId="0">#REF!</definedName>
    <definedName name="Q">#REF!</definedName>
    <definedName name="reunio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ML">#REF!</definedName>
    <definedName name="Rwvu.PLA2." hidden="1">'[1]COP FED'!#REF!</definedName>
    <definedName name="S" localSheetId="0">#REF!</definedName>
    <definedName name="S">#REF!</definedName>
    <definedName name="SEGURIDAD_SOCIAL___BS._PERS._NO_INCORP._AL_PROCESO_ECONOMICO__LEY_N__23966__ART._30">[1]C!$B$22:$N$22</definedName>
    <definedName name="SEGURIDAD_SOCIAL___IVA__LEY_N__23966_ART._5_PTO._2">[1]C!$B$21:$N$21</definedName>
    <definedName name="setiembre">[4]Tasas!$C$6</definedName>
    <definedName name="SI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UMA_FIJA_FINANCIADA_CON__LA_COPARTICIPACION_FEDERAL_DE_NACION__LEY_N__23621_ART._1">[1]C!$B$19:$N$19</definedName>
    <definedName name="Swvu.PLA1." hidden="1">'[1]COP FED'!#REF!</definedName>
    <definedName name="Swvu.PLA2." hidden="1">'[1]COP FED'!$A$1:$N$49</definedName>
    <definedName name="T" localSheetId="0">#REF!</definedName>
    <definedName name="T">#REF!</definedName>
    <definedName name="tasa_interes_anual">'[3]IPV-BAPRO'!#REF!</definedName>
    <definedName name="TC">[5]Datos!$D$14</definedName>
    <definedName name="TETP">#REF!</definedName>
    <definedName name="_xlnm.Print_Titles">'[1]Fto. a partir del impuesto'!$A$1:$A$65536</definedName>
    <definedName name="TNT">#REF!</definedName>
    <definedName name="TOTAL">[1]C!$B$32:$N$32</definedName>
    <definedName name="TRANSFERENCIA_DE_SERVICIOS__LEY_N__24049_Y_COMPLEMENTARIAS">[1]C!$B$14:$N$14</definedName>
    <definedName name="TRRML">#REF!</definedName>
    <definedName name="ty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U" localSheetId="0">#REF!</definedName>
    <definedName name="U">#REF!</definedName>
    <definedName name="V" localSheetId="0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W" localSheetId="0">#REF!</definedName>
    <definedName name="W">#REF!</definedName>
    <definedName name="WC">#REF!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" localSheetId="0">#REF!</definedName>
    <definedName name="X">#REF!</definedName>
    <definedName name="XC">#REF!</definedName>
    <definedName name="Y" localSheetId="0">#REF!</definedName>
    <definedName name="Y">#REF!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5" l="1"/>
  <c r="D116" i="5"/>
  <c r="C116" i="5"/>
  <c r="B116" i="5"/>
  <c r="D115" i="5"/>
  <c r="C115" i="5"/>
  <c r="B115" i="5"/>
  <c r="E114" i="5"/>
  <c r="D114" i="5"/>
  <c r="C114" i="5"/>
  <c r="E113" i="5"/>
  <c r="D113" i="5"/>
  <c r="C113" i="5"/>
  <c r="B113" i="5"/>
  <c r="E112" i="5"/>
  <c r="D112" i="5"/>
  <c r="C112" i="5"/>
  <c r="E110" i="5"/>
  <c r="D110" i="5"/>
  <c r="C110" i="5"/>
  <c r="E109" i="5"/>
  <c r="D109" i="5"/>
  <c r="C109" i="5"/>
  <c r="B109" i="5"/>
  <c r="E108" i="5"/>
  <c r="D108" i="5"/>
  <c r="C108" i="5"/>
  <c r="B108" i="5"/>
  <c r="E105" i="5"/>
  <c r="D105" i="5"/>
  <c r="C105" i="5"/>
  <c r="B105" i="5"/>
  <c r="D104" i="5"/>
  <c r="F104" i="5" s="1"/>
  <c r="E103" i="5"/>
  <c r="D103" i="5"/>
  <c r="C103" i="5"/>
  <c r="B103" i="5"/>
  <c r="E102" i="5"/>
  <c r="D102" i="5"/>
  <c r="C102" i="5"/>
  <c r="B102" i="5"/>
  <c r="E101" i="5"/>
  <c r="D101" i="5"/>
  <c r="C101" i="5"/>
  <c r="B101" i="5"/>
  <c r="E100" i="5"/>
  <c r="D100" i="5"/>
  <c r="C100" i="5"/>
  <c r="B100" i="5"/>
  <c r="E98" i="5"/>
  <c r="D98" i="5"/>
  <c r="C98" i="5"/>
  <c r="B98" i="5"/>
  <c r="E97" i="5"/>
  <c r="D97" i="5"/>
  <c r="C97" i="5"/>
  <c r="B97" i="5"/>
  <c r="E96" i="5"/>
  <c r="D96" i="5"/>
  <c r="C96" i="5"/>
  <c r="B96" i="5"/>
  <c r="F89" i="5"/>
  <c r="F115" i="5" l="1"/>
  <c r="F113" i="5"/>
  <c r="F116" i="5"/>
  <c r="C95" i="5"/>
  <c r="D95" i="5"/>
  <c r="D111" i="5"/>
  <c r="E95" i="5"/>
  <c r="F100" i="5"/>
  <c r="F114" i="5"/>
  <c r="B95" i="5"/>
  <c r="F102" i="5"/>
  <c r="F98" i="5"/>
  <c r="F103" i="5"/>
  <c r="F110" i="5"/>
  <c r="F105" i="5"/>
  <c r="B111" i="5"/>
  <c r="E111" i="5"/>
  <c r="F96" i="5"/>
  <c r="C111" i="5"/>
  <c r="C99" i="5"/>
  <c r="B107" i="5"/>
  <c r="C107" i="5"/>
  <c r="E99" i="5"/>
  <c r="D107" i="5"/>
  <c r="E107" i="5"/>
  <c r="B99" i="5"/>
  <c r="F97" i="5"/>
  <c r="F109" i="5"/>
  <c r="F88" i="5"/>
  <c r="F112" i="5"/>
  <c r="F101" i="5"/>
  <c r="D99" i="5"/>
  <c r="F108" i="5"/>
  <c r="C94" i="5" l="1"/>
  <c r="D94" i="5"/>
  <c r="F99" i="5"/>
  <c r="D106" i="5"/>
  <c r="E94" i="5"/>
  <c r="B106" i="5"/>
  <c r="F111" i="5"/>
  <c r="C90" i="5"/>
  <c r="C106" i="5"/>
  <c r="F95" i="5"/>
  <c r="F94" i="5" s="1"/>
  <c r="B94" i="5"/>
  <c r="F107" i="5"/>
  <c r="E106" i="5"/>
  <c r="D92" i="5"/>
  <c r="D117" i="5" s="1"/>
  <c r="D90" i="5"/>
  <c r="E92" i="5"/>
  <c r="E90" i="5"/>
  <c r="E117" i="5" l="1"/>
  <c r="C92" i="5"/>
  <c r="C117" i="5" s="1"/>
  <c r="F106" i="5"/>
  <c r="F92" i="5"/>
  <c r="F90" i="5"/>
  <c r="B90" i="5" l="1"/>
  <c r="B92" i="5"/>
  <c r="B117" i="5" s="1"/>
  <c r="F117" i="5" s="1"/>
</calcChain>
</file>

<file path=xl/sharedStrings.xml><?xml version="1.0" encoding="utf-8"?>
<sst xmlns="http://schemas.openxmlformats.org/spreadsheetml/2006/main" count="116" uniqueCount="107">
  <si>
    <t>XVI. OTROS CONCEPTOS NO INFORMADOS</t>
  </si>
  <si>
    <t xml:space="preserve">     . Gastos Figurativos para Aplicacines Financieras </t>
  </si>
  <si>
    <t xml:space="preserve">       - Disminución de Otros Pasivos</t>
  </si>
  <si>
    <t xml:space="preserve">       - Devolución de Otros Préstamos </t>
  </si>
  <si>
    <t xml:space="preserve">       - Devolución de Préstamos de Organismos Internacionales</t>
  </si>
  <si>
    <t xml:space="preserve">       - Amortización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</si>
  <si>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Amortiz. Deuda y Disminución Otros Pasivos</t>
    </r>
  </si>
  <si>
    <t xml:space="preserve">       - Otros</t>
  </si>
  <si>
    <t xml:space="preserve">       - Incremento de Caja y Bancos</t>
  </si>
  <si>
    <t xml:space="preserve">       - Integración del Fondo Anticiclico</t>
  </si>
  <si>
    <r>
      <t xml:space="preserve">     . </t>
    </r>
    <r>
      <rPr>
        <b/>
        <u/>
        <sz val="11"/>
        <rFont val="Calibri"/>
        <family val="2"/>
        <scheme val="minor"/>
      </rPr>
      <t>Inversión Financiera</t>
    </r>
  </si>
  <si>
    <t>XV. APLICACIONES FINANCIERAS</t>
  </si>
  <si>
    <t xml:space="preserve">     . Contribuciones Figurativas para Aplicaciones Financieras</t>
  </si>
  <si>
    <t xml:space="preserve">       - Incremento de Otros Pasivos</t>
  </si>
  <si>
    <t xml:space="preserve">       - Obtención de Otros Préstamos</t>
  </si>
  <si>
    <t xml:space="preserve">       - Asistencia Financiera del Gobierno Nacional</t>
  </si>
  <si>
    <t xml:space="preserve">       - Obtención de Préstamos de OIC y FFFIR</t>
  </si>
  <si>
    <t xml:space="preserve">       - Colocación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</si>
  <si>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Endeudamiento Público e Increm. de Otros Pasivos</t>
    </r>
  </si>
  <si>
    <t xml:space="preserve">       - Disminución de Caja y Bancos</t>
  </si>
  <si>
    <t xml:space="preserve">       - Disminucion de fdos anticiclicos</t>
  </si>
  <si>
    <r>
      <t xml:space="preserve">     . </t>
    </r>
    <r>
      <rPr>
        <b/>
        <u/>
        <sz val="11"/>
        <rFont val="Calibri"/>
        <family val="2"/>
        <scheme val="minor"/>
      </rPr>
      <t>Disminución de la Inversión Financiera</t>
    </r>
  </si>
  <si>
    <t>XIII. RESULTADO FINANCIERO  (IX+X-XI)</t>
  </si>
  <si>
    <t xml:space="preserve"> XII. RESULTADO PRIMARIO (VI-VIII)</t>
  </si>
  <si>
    <t xml:space="preserve"> XI. GASTOS  FIGURATIVOS </t>
  </si>
  <si>
    <t xml:space="preserve"> X. CONTRIBUCIONES FIGURATIVAS </t>
  </si>
  <si>
    <t xml:space="preserve"> IX. RESULTADO FINANCIERO PREVIO A FIGURATIV. (VI-VII)</t>
  </si>
  <si>
    <t xml:space="preserve"> VIII. GASTOS PRIMARIOS (VII - Intereses de la Deuda)</t>
  </si>
  <si>
    <t xml:space="preserve"> VII. GASTOS TOTALES (II+V)</t>
  </si>
  <si>
    <t xml:space="preserve"> VI. INGRESOS TOTALES (I+IV)</t>
  </si>
  <si>
    <r>
      <t xml:space="preserve">      . </t>
    </r>
    <r>
      <rPr>
        <b/>
        <u/>
        <sz val="11"/>
        <rFont val="Calibri"/>
        <family val="2"/>
        <scheme val="minor"/>
      </rPr>
      <t>Inversión Financiera</t>
    </r>
  </si>
  <si>
    <t xml:space="preserve">        - Al Sector Externo</t>
  </si>
  <si>
    <t xml:space="preserve">           . Otros</t>
  </si>
  <si>
    <t xml:space="preserve">           . Municipios</t>
  </si>
  <si>
    <t xml:space="preserve">        - Al Sector Público</t>
  </si>
  <si>
    <t xml:space="preserve">        - Al Sector Privado</t>
  </si>
  <si>
    <r>
      <t xml:space="preserve"> 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</si>
  <si>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 . </t>
    </r>
    <r>
      <rPr>
        <b/>
        <u/>
        <sz val="11"/>
        <rFont val="Calibri"/>
        <family val="2"/>
        <scheme val="minor"/>
      </rPr>
      <t>Inversión Real Directa</t>
    </r>
  </si>
  <si>
    <t xml:space="preserve"> V. GASTOS DE CAPITAL</t>
  </si>
  <si>
    <t xml:space="preserve">           . Dirección Nacional de Vialidad</t>
  </si>
  <si>
    <t xml:space="preserve">           . Consejo Federal de Inversiones</t>
  </si>
  <si>
    <t xml:space="preserve">           . Ministerio de Obras Públicas</t>
  </si>
  <si>
    <r>
      <t xml:space="preserve">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</si>
  <si>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. </t>
    </r>
    <r>
      <rPr>
        <b/>
        <u/>
        <sz val="11"/>
        <rFont val="Calibri"/>
        <family val="2"/>
        <scheme val="minor"/>
      </rPr>
      <t>Recursos Propios de Capital</t>
    </r>
  </si>
  <si>
    <t>IV. INGRESOS DE CAPITAL</t>
  </si>
  <si>
    <t>III. RESULTADO ECONOMICO</t>
  </si>
  <si>
    <t xml:space="preserve">           . Otros del Sector Público</t>
  </si>
  <si>
    <t xml:space="preserve">           . Subsidios a MM.CC.</t>
  </si>
  <si>
    <t xml:space="preserve">           . Copartic.Municipios</t>
  </si>
  <si>
    <t xml:space="preserve">                         .   Otras transf. A Empresas Privadas</t>
  </si>
  <si>
    <t xml:space="preserve">                         .  Instituciones de enseñanza privada</t>
  </si>
  <si>
    <t xml:space="preserve">                         . Otras Instituc. Culturales y Soc. S/Fines de Lucro</t>
  </si>
  <si>
    <t xml:space="preserve">                         . Becas</t>
  </si>
  <si>
    <t xml:space="preserve">                         . Ayudas Sociales a Personas</t>
  </si>
  <si>
    <r>
      <t xml:space="preserve"> 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</si>
  <si>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 . </t>
    </r>
    <r>
      <rPr>
        <b/>
        <u/>
        <sz val="11"/>
        <rFont val="Calibri"/>
        <family val="2"/>
      </rPr>
      <t>Impuestos Directos</t>
    </r>
  </si>
  <si>
    <r>
      <t xml:space="preserve">    . </t>
    </r>
    <r>
      <rPr>
        <b/>
        <u/>
        <sz val="11"/>
        <rFont val="Calibri"/>
        <family val="2"/>
        <scheme val="minor"/>
      </rPr>
      <t>Prestaciones de la Seguridad Social</t>
    </r>
  </si>
  <si>
    <t xml:space="preserve">       - Gtos de la Deuda</t>
  </si>
  <si>
    <t xml:space="preserve">       - Intereses</t>
  </si>
  <si>
    <r>
      <t xml:space="preserve">    . </t>
    </r>
    <r>
      <rPr>
        <b/>
        <u/>
        <sz val="11"/>
        <rFont val="Calibri"/>
        <family val="2"/>
        <scheme val="minor"/>
      </rPr>
      <t>Rentas de la Propiedad</t>
    </r>
  </si>
  <si>
    <t xml:space="preserve">       - Otros Gastos</t>
  </si>
  <si>
    <t xml:space="preserve">       - Bienes y Servicios</t>
  </si>
  <si>
    <t xml:space="preserve">       - Personal</t>
  </si>
  <si>
    <r>
      <t xml:space="preserve">    . </t>
    </r>
    <r>
      <rPr>
        <b/>
        <u/>
        <sz val="11"/>
        <rFont val="Calibri"/>
        <family val="2"/>
        <scheme val="minor"/>
      </rPr>
      <t>Gastos de Consumo</t>
    </r>
  </si>
  <si>
    <t>II. GASTOS CORRIENTES</t>
  </si>
  <si>
    <t xml:space="preserve">  - Otras Instituciones Públicas No Financieras</t>
  </si>
  <si>
    <t xml:space="preserve">  - Otros Org. Descent.  de la Administración Nacional</t>
  </si>
  <si>
    <t xml:space="preserve">  - Administración Nacional</t>
  </si>
  <si>
    <t>- Al Sector Público</t>
  </si>
  <si>
    <t>- Al Sector Privado</t>
  </si>
  <si>
    <r>
      <t xml:space="preserve">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</si>
  <si>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. </t>
    </r>
    <r>
      <rPr>
        <b/>
        <u/>
        <sz val="1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</si>
  <si>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1"/>
        <rFont val="Calibri"/>
        <family val="2"/>
        <scheme val="minor"/>
      </rPr>
      <t>Vta.Bienes y Serv.de la Adm.Publ.</t>
    </r>
  </si>
  <si>
    <t xml:space="preserve">     - Otros No Tributarios</t>
  </si>
  <si>
    <t xml:space="preserve">     - Alquileres</t>
  </si>
  <si>
    <t xml:space="preserve">     - Canones</t>
  </si>
  <si>
    <t xml:space="preserve">     - Multas</t>
  </si>
  <si>
    <t xml:space="preserve">     - Tasas</t>
  </si>
  <si>
    <t xml:space="preserve">     - Regalías</t>
  </si>
  <si>
    <r>
      <t xml:space="preserve">   . </t>
    </r>
    <r>
      <rPr>
        <b/>
        <u/>
        <sz val="11"/>
        <rFont val="Calibri"/>
        <family val="2"/>
        <scheme val="minor"/>
      </rPr>
      <t>No Tributarios</t>
    </r>
  </si>
  <si>
    <r>
      <t xml:space="preserve">   . </t>
    </r>
    <r>
      <rPr>
        <b/>
        <u/>
        <sz val="11"/>
        <rFont val="Calibri"/>
        <family val="2"/>
        <scheme val="minor"/>
      </rPr>
      <t>Contribuciones a la Seguridad Social</t>
    </r>
  </si>
  <si>
    <t xml:space="preserve">      - De Orígen Nacional</t>
  </si>
  <si>
    <t xml:space="preserve">      - De Orígen Provincial</t>
  </si>
  <si>
    <r>
      <t xml:space="preserve">   . </t>
    </r>
    <r>
      <rPr>
        <b/>
        <u/>
        <sz val="11"/>
        <rFont val="Calibri"/>
        <family val="2"/>
        <scheme val="minor"/>
      </rPr>
      <t>Tributarios</t>
    </r>
  </si>
  <si>
    <t>I. INGRESOS CORRIENTES</t>
  </si>
  <si>
    <t>(5)=(1+2+3+4)</t>
  </si>
  <si>
    <t>(4)</t>
  </si>
  <si>
    <t>(3)</t>
  </si>
  <si>
    <t>(2)</t>
  </si>
  <si>
    <t>(1)</t>
  </si>
  <si>
    <t>TOTAL</t>
  </si>
  <si>
    <t>INST. DE SEG.
SOCIAL</t>
  </si>
  <si>
    <t>FDOS. FIDUC
Y CTAS. ESP</t>
  </si>
  <si>
    <t>ORG. DESCENT.</t>
  </si>
  <si>
    <t>ADMINIST. CENTRAL</t>
  </si>
  <si>
    <t>CONCEPTO</t>
  </si>
  <si>
    <t>ADMINISTRACION PUBLICA NO FINANCIERA</t>
  </si>
  <si>
    <t>PROVINCIA DE SANTA CRUZ</t>
  </si>
  <si>
    <t xml:space="preserve"> ESQUEMA AHORRO - INVERSION - FINANCIAMIENTO </t>
  </si>
  <si>
    <t>Anexo I - Articulo 7º de la Reglamentación</t>
  </si>
  <si>
    <t>Planilla 1.4</t>
  </si>
  <si>
    <t>Etapa: Pagado del Ejercicio</t>
  </si>
  <si>
    <t>-  En pesos</t>
  </si>
  <si>
    <t>XIV. FUENTES FINANCIERAS</t>
  </si>
  <si>
    <t xml:space="preserve">       - Arrendamiento de Tierras Y Terrenos</t>
  </si>
  <si>
    <t xml:space="preserve">           . Secretaría de Educación</t>
  </si>
  <si>
    <t>Acumulado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</si>
</sst>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2">
    <xf numFmtId="0" fontId="0" fillId="0" borderId="0" xfId="0"/>
    <xf numFmtId="0" fontId="2" fillId="0" borderId="0" xfId="2" applyFont="1"/>
    <xf numFmtId="164" fontId="2" fillId="0" borderId="0" xfId="1" applyNumberFormat="1" applyFont="1"/>
    <xf numFmtId="164" fontId="3" fillId="0" borderId="1" xfId="1" applyNumberFormat="1" applyFont="1" applyFill="1" applyBorder="1"/>
    <xf numFmtId="4" fontId="3" fillId="0" borderId="1" xfId="0" applyNumberFormat="1" applyFont="1" applyBorder="1" applyAlignment="1">
      <alignment vertical="center"/>
    </xf>
    <xf numFmtId="164" fontId="2" fillId="0" borderId="2" xfId="1" applyNumberFormat="1" applyFont="1" applyBorder="1"/>
    <xf numFmtId="164" fontId="3" fillId="0" borderId="2" xfId="1" applyNumberFormat="1" applyFont="1" applyBorder="1"/>
    <xf numFmtId="4" fontId="3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" fontId="2" fillId="0" borderId="0" xfId="2" applyNumberFormat="1" applyFont="1"/>
    <xf numFmtId="164" fontId="3" fillId="0" borderId="1" xfId="1" applyNumberFormat="1" applyFont="1" applyBorder="1"/>
    <xf numFmtId="0" fontId="5" fillId="0" borderId="1" xfId="2" applyFont="1" applyBorder="1"/>
    <xf numFmtId="164" fontId="2" fillId="0" borderId="0" xfId="1" applyNumberFormat="1" applyFont="1" applyAlignment="1">
      <alignment horizontal="right"/>
    </xf>
    <xf numFmtId="164" fontId="3" fillId="0" borderId="5" xfId="1" applyNumberFormat="1" applyFont="1" applyBorder="1"/>
    <xf numFmtId="0" fontId="5" fillId="0" borderId="6" xfId="2" applyFont="1" applyBorder="1"/>
    <xf numFmtId="164" fontId="3" fillId="0" borderId="3" xfId="1" applyNumberFormat="1" applyFont="1" applyBorder="1"/>
    <xf numFmtId="0" fontId="3" fillId="0" borderId="7" xfId="2" applyFont="1" applyBorder="1"/>
    <xf numFmtId="0" fontId="2" fillId="0" borderId="7" xfId="2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2" fillId="0" borderId="10" xfId="2" applyFont="1" applyBorder="1"/>
    <xf numFmtId="0" fontId="2" fillId="0" borderId="7" xfId="2" applyFont="1" applyBorder="1" applyAlignment="1">
      <alignment horizontal="left"/>
    </xf>
    <xf numFmtId="164" fontId="3" fillId="0" borderId="4" xfId="1" applyNumberFormat="1" applyFont="1" applyBorder="1"/>
    <xf numFmtId="164" fontId="2" fillId="0" borderId="11" xfId="1" applyNumberFormat="1" applyFont="1" applyBorder="1"/>
    <xf numFmtId="0" fontId="3" fillId="0" borderId="12" xfId="2" applyFont="1" applyBorder="1"/>
    <xf numFmtId="164" fontId="3" fillId="0" borderId="11" xfId="1" applyNumberFormat="1" applyFont="1" applyBorder="1"/>
    <xf numFmtId="0" fontId="7" fillId="0" borderId="5" xfId="2" applyFont="1" applyBorder="1"/>
    <xf numFmtId="0" fontId="2" fillId="0" borderId="12" xfId="2" applyFont="1" applyBorder="1"/>
    <xf numFmtId="49" fontId="7" fillId="0" borderId="5" xfId="2" applyNumberFormat="1" applyFont="1" applyBorder="1" applyAlignment="1">
      <alignment horizontal="center" vertical="center"/>
    </xf>
    <xf numFmtId="0" fontId="2" fillId="0" borderId="13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/>
    <xf numFmtId="0" fontId="5" fillId="0" borderId="1" xfId="2" applyFont="1" applyBorder="1" applyAlignment="1">
      <alignment horizontal="centerContinuous" vertical="center"/>
    </xf>
    <xf numFmtId="0" fontId="3" fillId="0" borderId="0" xfId="3" applyFont="1"/>
    <xf numFmtId="0" fontId="5" fillId="0" borderId="0" xfId="2" applyFont="1" applyAlignment="1">
      <alignment horizontal="left"/>
    </xf>
    <xf numFmtId="0" fontId="3" fillId="0" borderId="0" xfId="2" applyFont="1"/>
    <xf numFmtId="4" fontId="3" fillId="0" borderId="0" xfId="2" applyNumberFormat="1" applyFont="1"/>
    <xf numFmtId="4" fontId="2" fillId="0" borderId="0" xfId="2" applyNumberFormat="1" applyFont="1" applyAlignment="1">
      <alignment horizontal="right"/>
    </xf>
    <xf numFmtId="164" fontId="2" fillId="0" borderId="2" xfId="1" applyNumberFormat="1" applyFont="1" applyFill="1" applyBorder="1"/>
    <xf numFmtId="164" fontId="3" fillId="0" borderId="2" xfId="1" applyNumberFormat="1" applyFont="1" applyFill="1" applyBorder="1"/>
    <xf numFmtId="49" fontId="3" fillId="0" borderId="0" xfId="3" applyNumberFormat="1" applyFont="1"/>
    <xf numFmtId="0" fontId="2" fillId="0" borderId="7" xfId="2" applyFont="1" applyBorder="1" applyAlignment="1">
      <alignment horizontal="left" vertical="top"/>
    </xf>
    <xf numFmtId="0" fontId="3" fillId="0" borderId="7" xfId="2" applyFont="1" applyFill="1" applyBorder="1"/>
    <xf numFmtId="0" fontId="3" fillId="0" borderId="0" xfId="3" applyFont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ANEXO I Monitoreo FMI (28-05-2002)" xfId="3" xr:uid="{EB3849EC-2ED1-44F7-833D-FF7BFDCD66C0}"/>
    <cellStyle name="Normal_Planillas 1.1 y 1.2" xfId="2" xr:uid="{7119E6A7-1B26-40D3-853F-C11A9996A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436C4-D121-4AF0-937F-C7658E35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Archivos%20Servidor\Deuda%20Publica%20Consolidada\A&#209;O%202009\deuda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molej\documentos\Excel\DEUDA\CuadrosDeuda\Deuda%20Largo%20Plazo\Cr&#233;ditos%20Multilaterales\Archivos%20viejos_Nestor\Amortizaci&#243;npor-i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Documentos\Archivos%20Servidor\Deuda%20Publica%20Consolidada\A&#241;o%202008\PROYECCION%20PPTO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\SC\IP\24\SC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Fto_ a partir del impuesto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Fto__a_partir_del_impuesto1"/>
      <sheetName val="Fto__a_partir_del_impuesto2"/>
      <sheetName val="COP_FED1"/>
      <sheetName val="22_PCIAS1"/>
      <sheetName val="Tesoro_Nacional1"/>
      <sheetName val="Fondo_ATN1"/>
      <sheetName val="Coop__Eléct_1"/>
      <sheetName val="C_F_E_E_1"/>
      <sheetName val="Fto__a_partir_del_impuesto3"/>
      <sheetName val="[Alt4_Proy2002.x䕬䍘䱅䔮"/>
      <sheetName val="Alt4_Proy2002"/>
      <sheetName val="Fto__a_partir_del_impuesto4"/>
      <sheetName val="COP_FED2"/>
      <sheetName val="22_PCIAS2"/>
      <sheetName val="Tesoro_Nacional2"/>
      <sheetName val="Fondo_ATN2"/>
      <sheetName val="Coop__Eléct_2"/>
      <sheetName val="C_F_E_E_2"/>
      <sheetName val="Fto__a_partir_del_impuesto5"/>
      <sheetName val="[Alt4_Proy2002_x䕬䍘䱅䔮"/>
      <sheetName val="Stock 30-06-19"/>
      <sheetName val="Stock 31-12-18"/>
      <sheetName val="Gráfico 2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  <cell r="D8" t="str">
            <v>MARZO</v>
          </cell>
        </row>
        <row r="11">
          <cell r="A11" t="str">
            <v>Ganancias</v>
          </cell>
          <cell r="D11">
            <v>777.7</v>
          </cell>
        </row>
        <row r="12">
          <cell r="A12" t="str">
            <v>Suma Fija</v>
          </cell>
          <cell r="D12">
            <v>48.332999999999998</v>
          </cell>
        </row>
        <row r="13">
          <cell r="A13" t="str">
            <v>Gcias. Neto</v>
          </cell>
          <cell r="D13">
            <v>729.36700000000008</v>
          </cell>
        </row>
        <row r="14">
          <cell r="A14" t="str">
            <v>Provincias 14%</v>
          </cell>
          <cell r="D14">
            <v>102.11138000000003</v>
          </cell>
        </row>
        <row r="15">
          <cell r="A15" t="str">
            <v>Fondo ATN</v>
          </cell>
          <cell r="D15">
            <v>14.587340000000001</v>
          </cell>
        </row>
        <row r="16">
          <cell r="A16" t="str">
            <v>Seg.Soc. 20%</v>
          </cell>
          <cell r="D16">
            <v>145.87340000000003</v>
          </cell>
        </row>
        <row r="17">
          <cell r="A17" t="str">
            <v>Gcias. Copart. Bruto</v>
          </cell>
          <cell r="D17">
            <v>466.79488000000003</v>
          </cell>
        </row>
        <row r="19">
          <cell r="A19" t="str">
            <v>IVA Neto de Reintegros</v>
          </cell>
          <cell r="D19">
            <v>1382.7</v>
          </cell>
        </row>
        <row r="20">
          <cell r="A20" t="str">
            <v>IVA BRUTO</v>
          </cell>
          <cell r="D20">
            <v>1409.7</v>
          </cell>
        </row>
        <row r="21">
          <cell r="A21" t="str">
            <v>REINTEGROS (-)</v>
          </cell>
          <cell r="D21">
            <v>27</v>
          </cell>
        </row>
        <row r="22">
          <cell r="A22" t="str">
            <v>Seg. Soc. 11%</v>
          </cell>
          <cell r="D22">
            <v>152.09700000000001</v>
          </cell>
        </row>
        <row r="23">
          <cell r="A23" t="str">
            <v>IVA Copart. Bruto</v>
          </cell>
          <cell r="D23">
            <v>1230.6030000000001</v>
          </cell>
        </row>
        <row r="26">
          <cell r="A26" t="str">
            <v>Resto Copart. Bruto</v>
          </cell>
          <cell r="D26">
            <v>204.96999999999997</v>
          </cell>
        </row>
        <row r="27">
          <cell r="A27" t="str">
            <v>Internos</v>
          </cell>
          <cell r="D27">
            <v>147.5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  <cell r="D29">
            <v>4</v>
          </cell>
        </row>
        <row r="30">
          <cell r="A30" t="str">
            <v>Premios de Juego (83,4%)</v>
          </cell>
          <cell r="D30">
            <v>4.17</v>
          </cell>
        </row>
        <row r="31">
          <cell r="A31" t="str">
            <v>Otros</v>
          </cell>
          <cell r="D31">
            <v>3.6</v>
          </cell>
        </row>
        <row r="32">
          <cell r="A32" t="str">
            <v>Gcia. Min. Presunta</v>
          </cell>
          <cell r="D32">
            <v>32</v>
          </cell>
        </row>
        <row r="33">
          <cell r="A33" t="str">
            <v>Intereses Pagados</v>
          </cell>
          <cell r="D33">
            <v>13.7</v>
          </cell>
        </row>
        <row r="35">
          <cell r="A35" t="str">
            <v>Total Impuestos</v>
          </cell>
          <cell r="D35">
            <v>2365.37</v>
          </cell>
        </row>
        <row r="37">
          <cell r="A37" t="str">
            <v>TOTAL COPART. BRUTO</v>
          </cell>
          <cell r="D37">
            <v>1902.36788</v>
          </cell>
        </row>
        <row r="38">
          <cell r="A38" t="str">
            <v>15% Pacto</v>
          </cell>
          <cell r="D38">
            <v>285.35518200000001</v>
          </cell>
        </row>
        <row r="39">
          <cell r="A39" t="str">
            <v>Fondo Compensador</v>
          </cell>
          <cell r="D39">
            <v>45.8</v>
          </cell>
        </row>
        <row r="40">
          <cell r="A40" t="str">
            <v>TOTAL COPART. NETO</v>
          </cell>
          <cell r="D40">
            <v>1571.212698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  <cell r="D43">
            <v>135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  <cell r="D45">
            <v>19.100000000000001</v>
          </cell>
        </row>
        <row r="46">
          <cell r="A46" t="str">
            <v>Bienes Personales</v>
          </cell>
          <cell r="D46">
            <v>12.1</v>
          </cell>
        </row>
        <row r="47">
          <cell r="A47" t="str">
            <v>Monotributo</v>
          </cell>
          <cell r="D47">
            <v>28.6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  <cell r="D49">
            <v>17.5</v>
          </cell>
        </row>
        <row r="50">
          <cell r="A50" t="str">
            <v>Combustibles - Otros</v>
          </cell>
          <cell r="D50">
            <v>132.30000000000001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4">
          <cell r="N14">
            <v>0</v>
          </cell>
        </row>
        <row r="15">
          <cell r="N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2">
          <cell r="B32">
            <v>13536.199999999999</v>
          </cell>
          <cell r="C32">
            <v>13665.599999999999</v>
          </cell>
          <cell r="D32">
            <v>13665.599999999999</v>
          </cell>
          <cell r="E32">
            <v>13665.599999999999</v>
          </cell>
          <cell r="F32">
            <v>13665.599999999999</v>
          </cell>
          <cell r="G32">
            <v>13665.599999999999</v>
          </cell>
          <cell r="H32">
            <v>13665.599999999999</v>
          </cell>
          <cell r="I32">
            <v>13708.699999999999</v>
          </cell>
          <cell r="J32">
            <v>13665.599999999999</v>
          </cell>
          <cell r="K32">
            <v>13665.599999999999</v>
          </cell>
          <cell r="L32">
            <v>13665.599999999999</v>
          </cell>
          <cell r="M32">
            <v>13752.299999999983</v>
          </cell>
          <cell r="N32">
            <v>163987.6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ERIA"/>
      <sheetName val="MENU"/>
      <sheetName val="INT."/>
      <sheetName val="FFFIR"/>
      <sheetName val="Ltos"/>
      <sheetName val="Ejec 2009"/>
      <sheetName val="Variac 2009 "/>
      <sheetName val="PLANILLAS"/>
      <sheetName val="Tit escrit"/>
      <sheetName val="PF0 07"/>
      <sheetName val="Ctrls MO"/>
      <sheetName val="PFO 03"/>
      <sheetName val="CTRL. FISCALÍA"/>
      <sheetName val="avales pl 10"/>
      <sheetName val="Ctas. Esp. 29-02-08"/>
      <sheetName val="Ctas. Esp. 31-03-08"/>
      <sheetName val="Ctas. Esp. 30-04-08"/>
      <sheetName val="Ctas. Esp. 31-05-08"/>
      <sheetName val="Ctas. Esp 30-06"/>
      <sheetName val="Ctas. Esp. 31-07"/>
      <sheetName val="Ctas. Esp. 31-08"/>
      <sheetName val="Ctas. Esp. 30-09"/>
      <sheetName val="Ctas. Esp. 31-10"/>
      <sheetName val="0010735-6"/>
      <sheetName val="Ctas. Esp. 30-11"/>
      <sheetName val="Ctas. Esp. 31-12-08"/>
      <sheetName val="Ctas. Esp. 28-02-09"/>
      <sheetName val="Ctas. Esp. 31-03-09"/>
      <sheetName val="Ctas. Esp. 30-04-09"/>
      <sheetName val="Ctas. Esp.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onave-BAPRO"/>
      <sheetName val="Helicóptero-BAPRO"/>
      <sheetName val="IPV-BAPRO"/>
      <sheetName val="Astillero Rio Santiago"/>
      <sheetName val="Novación- ESEBA"/>
      <sheetName val="Vialidad-BID"/>
      <sheetName val="Corfo-BID"/>
      <sheetName val="Corfo"/>
      <sheetName val="D.Arquitectura-BID"/>
      <sheetName val="D.Hidráulica-BID"/>
      <sheetName val="AGOSBA-BID"/>
      <sheetName val="Proy.ENOHSa"/>
      <sheetName val="SPAR-BID 31-12-98"/>
      <sheetName val="SPAR-BID 31-03-99"/>
      <sheetName val="PSF-BID-BIRF"/>
      <sheetName val="PSF-BIRF-3280"/>
      <sheetName val="PSF-BID-619"/>
      <sheetName val="PSF-BIRF-3877"/>
      <sheetName val="PFM-BIRF-2920"/>
      <sheetName val="PFM-BIRF-3860"/>
      <sheetName val="PFM-BID-830 y 932"/>
      <sheetName val="PFM-conjunto"/>
      <sheetName val="PFM-BID-BIRF"/>
      <sheetName val="PFM-BID-al-31-12-97"/>
      <sheetName val="PFM-BID-al-30-6-98"/>
      <sheetName val="PFM-BID-al-30-9-98"/>
      <sheetName val="PFM-BID-al-30-11-98"/>
      <sheetName val="PFM-BID-al-31-12-98"/>
      <sheetName val="PFM-BID-al-31-03-99"/>
      <sheetName val="PFM-BID-al-30-6-99"/>
      <sheetName val="PRISE (DGE)-BID"/>
      <sheetName val="Prodymes I (DGE)-BID"/>
      <sheetName val="Prodymes III (DGE)-BID"/>
      <sheetName val="Rio Reconquista-BID"/>
      <sheetName val="Rio Reconq-BIDcalendario modifi"/>
      <sheetName val="PAREFF-BID 12-98"/>
      <sheetName val="PAREFF-BID 03-99"/>
      <sheetName val="PRESSAL-BIRF"/>
      <sheetName val="Banco Arabe Español"/>
      <sheetName val="Banco Exterior de España"/>
      <sheetName val="Ins. Centrale-MOSP"/>
      <sheetName val="ICO"/>
      <sheetName val="BOCONBA"/>
      <sheetName val="Credit Lyonnais"/>
      <sheetName val="Swift Armour-Ley 11638"/>
      <sheetName val="BHN-IPV"/>
      <sheetName val="IPV (Wilde)-BH"/>
      <sheetName val="Prov. Ministerio Prod."/>
      <sheetName val="BH-Titulización(Res 1720)"/>
      <sheetName val="Unidad Ejecutora G.B."/>
      <sheetName val="IPV_BAPRO"/>
      <sheetName val="Astillero_Rio_Santiago"/>
      <sheetName val="Novación-_ESEBA"/>
      <sheetName val="D_Arquitectura-BID"/>
      <sheetName val="D_Hidráulica-BID"/>
      <sheetName val="Proy_ENOHSa"/>
      <sheetName val="SPAR-BID_31-12-98"/>
      <sheetName val="SPAR-BID_31-03-99"/>
      <sheetName val="PFM-BID-830_y_932"/>
      <sheetName val="PRISE_(DGE)-BID"/>
      <sheetName val="Prodymes_I_(DGE)-BID"/>
      <sheetName val="Prodymes_III_(DGE)-BID"/>
      <sheetName val="Rio_Reconquista-BID"/>
      <sheetName val="Rio_Reconq-BIDcalendario_modifi"/>
      <sheetName val="PAREFF-BID_12-98"/>
      <sheetName val="PAREFF-BID_03-99"/>
      <sheetName val="Banco_Arabe_Español"/>
      <sheetName val="Banco_Exterior_de_España"/>
      <sheetName val="Ins__Centrale-MOSP"/>
      <sheetName val="Credit_Lyonnais"/>
      <sheetName val="Swift_Armour-Ley_11638"/>
      <sheetName val="IPV_(Wilde)-BH"/>
      <sheetName val="Prov__Ministerio_Prod_"/>
      <sheetName val="BH-Titulización(Res_1720)"/>
      <sheetName val="Unidad_Ejecutora_G_B_"/>
      <sheetName val="Astillero_Rio_Santiago1"/>
      <sheetName val="Novación-_ESEBA1"/>
      <sheetName val="D_Arquitectura-BID1"/>
      <sheetName val="D_Hidráulica-BID1"/>
      <sheetName val="Proy_ENOHSa1"/>
      <sheetName val="SPAR-BID_31-12-981"/>
      <sheetName val="SPAR-BID_31-03-991"/>
      <sheetName val="PFM-BID-830_y_9321"/>
      <sheetName val="PRISE_(DGE)-BID1"/>
      <sheetName val="Prodymes_I_(DGE)-BID1"/>
      <sheetName val="Prodymes_III_(DGE)-BID1"/>
      <sheetName val="Rio_Reconquista-BID1"/>
      <sheetName val="Rio_Reconq-BIDcalendario_modif1"/>
      <sheetName val="PAREFF-BID_12-981"/>
      <sheetName val="PAREFF-BID_03-991"/>
      <sheetName val="Banco_Arabe_Español1"/>
      <sheetName val="Banco_Exterior_de_España1"/>
      <sheetName val="Ins__Centrale-MOSP1"/>
      <sheetName val="Credit_Lyonnais1"/>
      <sheetName val="Swift_Armour-Ley_116381"/>
      <sheetName val="IPV_(Wilde)-BH1"/>
      <sheetName val="Prov__Ministerio_Prod_1"/>
      <sheetName val="BH-Titulización(Res_1720)1"/>
      <sheetName val="Unidad_Ejecutora_G_B_1"/>
      <sheetName val="PAREFF-Nuevo Cronog"/>
      <sheetName val="Amortizaciónpor-item"/>
      <sheetName val="#¡REF"/>
      <sheetName val=""/>
      <sheetName val="Astillero_Rio_Santiago2"/>
      <sheetName val="Novación-_ESEBA2"/>
      <sheetName val="D_Arquitectura-BID2"/>
      <sheetName val="D_Hidráulica-BID2"/>
      <sheetName val="Proy_ENOHSa2"/>
      <sheetName val="SPAR-BID_31-12-982"/>
      <sheetName val="SPAR-BID_31-03-992"/>
      <sheetName val="PFM-BID-830_y_9322"/>
      <sheetName val="PRISE_(DGE)-BID2"/>
      <sheetName val="Prodymes_I_(DGE)-BID2"/>
      <sheetName val="Prodymes_III_(DGE)-BID2"/>
      <sheetName val="Rio_Reconquista-BID2"/>
      <sheetName val="Rio_Reconq-BIDcalendario_modif2"/>
      <sheetName val="PAREFF-BID_12-982"/>
      <sheetName val="PAREFF-BID_03-992"/>
      <sheetName val="Banco_Arabe_Español2"/>
      <sheetName val="Banco_Exterior_de_España2"/>
      <sheetName val="Ins__Centrale-MOSP2"/>
      <sheetName val="Credit_Lyonnais2"/>
      <sheetName val="Swift_Armour-Ley_116382"/>
      <sheetName val="IPV_(Wilde)-BH2"/>
      <sheetName val="Prov__Ministerio_Prod_2"/>
      <sheetName val="BH-Titulización(Res_1720)2"/>
      <sheetName val="Unidad_Ejecutora_G_B_2"/>
      <sheetName val="PAREFF-Nuevo_Cron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IPC e IPM"/>
      <sheetName val="CER y Tipo Cambio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CER y Tipo Cambio (2)"/>
      <sheetName val="CER y Tipo Cambio (3)"/>
      <sheetName val="Tasas IFIS"/>
      <sheetName val="CER y Tipo Cambio vieja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 refreshError="1">
        <row r="4">
          <cell r="C4" t="str">
            <v>Tasas a modificar</v>
          </cell>
        </row>
        <row r="5">
          <cell r="C5">
            <v>37077</v>
          </cell>
        </row>
        <row r="7">
          <cell r="C7">
            <v>0.11130538461538464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F P-9 CUOTAS (2010)"/>
      <sheetName val="Datos"/>
      <sheetName val="CER"/>
      <sheetName val="Lim.Res-Fisc 10"/>
      <sheetName val="Lim.Res-Fisc 09"/>
      <sheetName val="TOTAL$ con rec iapv 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internacionales BID"/>
      <sheetName val="INTERNACIONALES BIRF"/>
    </sheetNames>
    <sheetDataSet>
      <sheetData sheetId="0"/>
      <sheetData sheetId="1">
        <row r="9">
          <cell r="E9">
            <v>0.1</v>
          </cell>
        </row>
        <row r="14">
          <cell r="D14">
            <v>3.12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NF MENSUAL CFRF"/>
      <sheetName val="ADM. PUBL. NO FINAN 1.1 TRIM AD"/>
      <sheetName val="2022_2021"/>
      <sheetName val="ADM. PUBL. NO FINAN 1.1 TRIM"/>
      <sheetName val="(ADM CENTRAL ADEC)"/>
      <sheetName val="(ADM CENTRAL CFRF)"/>
      <sheetName val="(ORG DESC ADEC)"/>
      <sheetName val="(ORG DESC CFRF)"/>
      <sheetName val="(FDO FIDUC ADEC)"/>
      <sheetName val="(FDO FIDUC CFRF)"/>
      <sheetName val="(CAJA PREVISIONAL ADEC)"/>
      <sheetName val="(CAJA PREVISIONAL CFRF)"/>
      <sheetName val="ADM. PUBL. NO FINAN 1.1 TRI CAJ"/>
      <sheetName val="CAJA (ADM CENTRAL)"/>
      <sheetName val="CAJA (ORG DESC)"/>
      <sheetName val="CAJA (FDO FIDUC)"/>
      <sheetName val="CAJA (CAJA PREVISIONAL)"/>
      <sheetName val="FIN FUN 1.3"/>
    </sheetNames>
    <sheetDataSet>
      <sheetData sheetId="0" refreshError="1"/>
      <sheetData sheetId="1" refreshError="1"/>
      <sheetData sheetId="2" refreshError="1"/>
      <sheetData sheetId="3" refreshError="1">
        <row r="13">
          <cell r="B13">
            <v>42756.57486683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D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5E89-D001-4D19-A6E0-F9EDF0A06D9C}">
  <sheetPr>
    <tabColor rgb="FFFFFF00"/>
    <pageSetUpPr fitToPage="1"/>
  </sheetPr>
  <dimension ref="A6:I118"/>
  <sheetViews>
    <sheetView showGridLines="0" tabSelected="1" view="pageBreakPreview" zoomScale="85" zoomScaleNormal="100" zoomScaleSheetLayoutView="85" workbookViewId="0">
      <pane ySplit="17" topLeftCell="A62" activePane="bottomLeft" state="frozen"/>
      <selection activeCell="E122" sqref="E122"/>
      <selection pane="bottomLeft" activeCell="C75" sqref="C75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6.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8" t="s">
        <v>97</v>
      </c>
      <c r="B6" s="48"/>
      <c r="C6" s="48"/>
      <c r="D6" s="48"/>
      <c r="E6" s="48"/>
      <c r="F6" s="48"/>
      <c r="G6" s="40"/>
    </row>
    <row r="7" spans="1:9" x14ac:dyDescent="0.25">
      <c r="A7" s="48" t="s">
        <v>98</v>
      </c>
      <c r="B7" s="48"/>
      <c r="C7" s="48"/>
      <c r="D7" s="48"/>
      <c r="E7" s="48"/>
      <c r="F7" s="48"/>
      <c r="G7" s="40"/>
    </row>
    <row r="8" spans="1:9" x14ac:dyDescent="0.25">
      <c r="A8" s="48" t="s">
        <v>106</v>
      </c>
      <c r="B8" s="48"/>
      <c r="C8" s="48"/>
      <c r="D8" s="48"/>
      <c r="E8" s="48"/>
      <c r="F8" s="48"/>
      <c r="G8" s="40"/>
    </row>
    <row r="9" spans="1:9" x14ac:dyDescent="0.25">
      <c r="A9" s="38"/>
      <c r="B9" s="12"/>
      <c r="C9" s="41"/>
      <c r="D9" s="41"/>
      <c r="E9" s="41"/>
      <c r="F9" s="41"/>
      <c r="G9" s="40"/>
    </row>
    <row r="10" spans="1:9" x14ac:dyDescent="0.25">
      <c r="A10" s="38"/>
      <c r="B10" s="12"/>
      <c r="C10" s="41"/>
      <c r="D10" s="41"/>
      <c r="E10" s="41" t="s">
        <v>99</v>
      </c>
      <c r="F10" s="41"/>
      <c r="G10" s="40"/>
    </row>
    <row r="11" spans="1:9" x14ac:dyDescent="0.25">
      <c r="A11" s="45" t="s">
        <v>102</v>
      </c>
      <c r="B11" s="12"/>
      <c r="C11" s="12"/>
      <c r="D11" s="12"/>
      <c r="E11" s="12"/>
      <c r="F11" s="42" t="s">
        <v>100</v>
      </c>
      <c r="G11" s="12"/>
      <c r="H11" s="12"/>
      <c r="I11" s="12"/>
    </row>
    <row r="12" spans="1:9" x14ac:dyDescent="0.25">
      <c r="A12" s="39" t="s">
        <v>101</v>
      </c>
      <c r="B12" s="12"/>
      <c r="C12" s="12"/>
      <c r="D12" s="12"/>
      <c r="E12" s="12"/>
      <c r="F12" s="12"/>
    </row>
    <row r="13" spans="1:9" ht="15.75" thickBot="1" x14ac:dyDescent="0.3">
      <c r="A13" s="39"/>
      <c r="B13" s="12"/>
      <c r="C13" s="12"/>
      <c r="D13" s="12"/>
      <c r="E13" s="12"/>
      <c r="F13" s="12"/>
    </row>
    <row r="14" spans="1:9" ht="24" customHeight="1" thickBot="1" x14ac:dyDescent="0.3">
      <c r="A14" s="37" t="s">
        <v>97</v>
      </c>
      <c r="B14" s="49" t="s">
        <v>96</v>
      </c>
      <c r="C14" s="50"/>
      <c r="D14" s="50"/>
      <c r="E14" s="50"/>
      <c r="F14" s="51"/>
    </row>
    <row r="15" spans="1:9" x14ac:dyDescent="0.25">
      <c r="A15" s="36"/>
      <c r="B15" s="35"/>
      <c r="C15" s="35"/>
      <c r="D15" s="35"/>
      <c r="E15" s="35"/>
      <c r="F15" s="35"/>
    </row>
    <row r="16" spans="1:9" ht="30" x14ac:dyDescent="0.25">
      <c r="A16" s="34" t="s">
        <v>95</v>
      </c>
      <c r="B16" s="33" t="s">
        <v>94</v>
      </c>
      <c r="C16" s="33" t="s">
        <v>93</v>
      </c>
      <c r="D16" s="33" t="s">
        <v>92</v>
      </c>
      <c r="E16" s="33" t="s">
        <v>91</v>
      </c>
      <c r="F16" s="33" t="s">
        <v>90</v>
      </c>
    </row>
    <row r="17" spans="1:7" ht="15.75" thickBot="1" x14ac:dyDescent="0.3">
      <c r="A17" s="32"/>
      <c r="B17" s="31" t="s">
        <v>89</v>
      </c>
      <c r="C17" s="31" t="s">
        <v>88</v>
      </c>
      <c r="D17" s="31" t="s">
        <v>87</v>
      </c>
      <c r="E17" s="31" t="s">
        <v>86</v>
      </c>
      <c r="F17" s="31" t="s">
        <v>85</v>
      </c>
    </row>
    <row r="18" spans="1:7" ht="15.75" thickBot="1" x14ac:dyDescent="0.3">
      <c r="A18" s="30"/>
      <c r="B18" s="29"/>
      <c r="C18" s="29"/>
      <c r="D18" s="29"/>
      <c r="E18" s="29"/>
      <c r="F18" s="29"/>
    </row>
    <row r="19" spans="1:7" ht="20.25" customHeight="1" thickBot="1" x14ac:dyDescent="0.3">
      <c r="A19" s="14" t="s">
        <v>84</v>
      </c>
      <c r="B19" s="13">
        <v>1300049433164.1958</v>
      </c>
      <c r="C19" s="13">
        <v>42288851068.75</v>
      </c>
      <c r="D19" s="13">
        <v>0</v>
      </c>
      <c r="E19" s="13">
        <v>268911172049.94009</v>
      </c>
      <c r="F19" s="13">
        <v>1611249456282.8857</v>
      </c>
      <c r="G19" s="12"/>
    </row>
    <row r="20" spans="1:7" x14ac:dyDescent="0.25">
      <c r="A20" s="19" t="s">
        <v>83</v>
      </c>
      <c r="B20" s="21">
        <v>838910443078.25562</v>
      </c>
      <c r="C20" s="21">
        <v>18406871313.700001</v>
      </c>
      <c r="D20" s="21">
        <v>0</v>
      </c>
      <c r="E20" s="21">
        <v>61324133590.660004</v>
      </c>
      <c r="F20" s="21">
        <v>918641447982.6156</v>
      </c>
      <c r="G20" s="12"/>
    </row>
    <row r="21" spans="1:7" x14ac:dyDescent="0.25">
      <c r="A21" s="19" t="s">
        <v>82</v>
      </c>
      <c r="B21" s="6">
        <v>219636676415.42999</v>
      </c>
      <c r="C21" s="6">
        <v>4912311713.7000008</v>
      </c>
      <c r="D21" s="6">
        <v>0</v>
      </c>
      <c r="E21" s="6">
        <v>56135194490.660004</v>
      </c>
      <c r="F21" s="6">
        <v>280684182619.79004</v>
      </c>
      <c r="G21" s="12"/>
    </row>
    <row r="22" spans="1:7" x14ac:dyDescent="0.25">
      <c r="A22" s="47" t="s">
        <v>81</v>
      </c>
      <c r="B22" s="44">
        <v>619273766662.82556</v>
      </c>
      <c r="C22" s="44">
        <v>13494559600</v>
      </c>
      <c r="D22" s="44">
        <v>0</v>
      </c>
      <c r="E22" s="44">
        <v>5188939100</v>
      </c>
      <c r="F22" s="6">
        <v>637957265362.82556</v>
      </c>
      <c r="G22" s="12"/>
    </row>
    <row r="23" spans="1:7" x14ac:dyDescent="0.25">
      <c r="A23" s="19" t="s">
        <v>80</v>
      </c>
      <c r="B23" s="28"/>
      <c r="C23" s="28">
        <v>2826915747.670001</v>
      </c>
      <c r="D23" s="28">
        <v>0</v>
      </c>
      <c r="E23" s="28">
        <v>207582197242.53009</v>
      </c>
      <c r="F23" s="28">
        <v>210409112990.2001</v>
      </c>
      <c r="G23" s="12"/>
    </row>
    <row r="24" spans="1:7" x14ac:dyDescent="0.25">
      <c r="A24" s="19" t="s">
        <v>79</v>
      </c>
      <c r="B24" s="25">
        <v>382165345723.83002</v>
      </c>
      <c r="C24" s="25">
        <v>19670415396.419998</v>
      </c>
      <c r="D24" s="25">
        <v>0</v>
      </c>
      <c r="E24" s="25">
        <v>4841216.75</v>
      </c>
      <c r="F24" s="25">
        <v>401840602337</v>
      </c>
      <c r="G24" s="12"/>
    </row>
    <row r="25" spans="1:7" x14ac:dyDescent="0.25">
      <c r="A25" s="20" t="s">
        <v>78</v>
      </c>
      <c r="B25" s="26">
        <v>339173942631</v>
      </c>
      <c r="C25" s="26"/>
      <c r="D25" s="26"/>
      <c r="E25" s="26">
        <v>0</v>
      </c>
      <c r="F25" s="26">
        <v>339173942631</v>
      </c>
      <c r="G25" s="12"/>
    </row>
    <row r="26" spans="1:7" x14ac:dyDescent="0.25">
      <c r="A26" s="20" t="s">
        <v>77</v>
      </c>
      <c r="B26" s="5">
        <v>10081224130.610003</v>
      </c>
      <c r="C26" s="5">
        <v>1057250016.2900002</v>
      </c>
      <c r="D26" s="5">
        <v>0</v>
      </c>
      <c r="E26" s="5">
        <v>5219.83</v>
      </c>
      <c r="F26" s="5">
        <v>11138479366.730003</v>
      </c>
      <c r="G26" s="12"/>
    </row>
    <row r="27" spans="1:7" x14ac:dyDescent="0.25">
      <c r="A27" s="20" t="s">
        <v>76</v>
      </c>
      <c r="B27" s="5">
        <v>1619282682.75</v>
      </c>
      <c r="C27" s="5">
        <v>140919284.66999999</v>
      </c>
      <c r="D27" s="5">
        <v>0</v>
      </c>
      <c r="E27" s="5">
        <v>0</v>
      </c>
      <c r="F27" s="5">
        <v>1760201967.4200001</v>
      </c>
      <c r="G27" s="12"/>
    </row>
    <row r="28" spans="1:7" x14ac:dyDescent="0.25">
      <c r="A28" s="20" t="s">
        <v>75</v>
      </c>
      <c r="B28" s="5">
        <v>27453666695.5</v>
      </c>
      <c r="C28" s="5">
        <v>14324328069.169998</v>
      </c>
      <c r="D28" s="5"/>
      <c r="E28" s="5">
        <v>0</v>
      </c>
      <c r="F28" s="5">
        <v>41777994764.669998</v>
      </c>
      <c r="G28" s="12"/>
    </row>
    <row r="29" spans="1:7" x14ac:dyDescent="0.25">
      <c r="A29" s="20" t="s">
        <v>74</v>
      </c>
      <c r="B29" s="5">
        <v>4241850.84</v>
      </c>
      <c r="C29" s="5">
        <v>0</v>
      </c>
      <c r="D29" s="5">
        <v>0</v>
      </c>
      <c r="E29" s="5">
        <v>0</v>
      </c>
      <c r="F29" s="5">
        <v>4241850.84</v>
      </c>
      <c r="G29" s="12"/>
    </row>
    <row r="30" spans="1:7" x14ac:dyDescent="0.25">
      <c r="A30" s="20" t="s">
        <v>73</v>
      </c>
      <c r="B30" s="5">
        <v>3832987733.1300001</v>
      </c>
      <c r="C30" s="5">
        <v>4147918026.29</v>
      </c>
      <c r="D30" s="5">
        <v>0</v>
      </c>
      <c r="E30" s="5">
        <v>4835996.92</v>
      </c>
      <c r="F30" s="5">
        <v>7985741756.3400002</v>
      </c>
      <c r="G30" s="12"/>
    </row>
    <row r="31" spans="1:7" x14ac:dyDescent="0.25">
      <c r="A31" s="19" t="s">
        <v>72</v>
      </c>
      <c r="B31" s="25">
        <v>23561002065.169998</v>
      </c>
      <c r="C31" s="25">
        <v>1075067103.1800001</v>
      </c>
      <c r="D31" s="25"/>
      <c r="E31" s="25">
        <v>0</v>
      </c>
      <c r="F31" s="25">
        <v>24636069168.349998</v>
      </c>
      <c r="G31" s="12"/>
    </row>
    <row r="32" spans="1:7" x14ac:dyDescent="0.25">
      <c r="A32" s="19" t="s">
        <v>71</v>
      </c>
      <c r="B32" s="25">
        <v>46004161198.839989</v>
      </c>
      <c r="C32" s="25">
        <v>9581507.7800000012</v>
      </c>
      <c r="D32" s="25">
        <v>0</v>
      </c>
      <c r="E32" s="25">
        <v>0</v>
      </c>
      <c r="F32" s="25">
        <v>46013742706.619987</v>
      </c>
      <c r="G32" s="12"/>
    </row>
    <row r="33" spans="1:7" x14ac:dyDescent="0.25">
      <c r="A33" s="19" t="s">
        <v>70</v>
      </c>
      <c r="B33" s="25">
        <v>9408481098.0999985</v>
      </c>
      <c r="C33" s="25">
        <v>300000000</v>
      </c>
      <c r="D33" s="25">
        <v>0</v>
      </c>
      <c r="E33" s="25">
        <v>0</v>
      </c>
      <c r="F33" s="28">
        <v>9708481098.0999985</v>
      </c>
      <c r="G33" s="12"/>
    </row>
    <row r="34" spans="1:7" x14ac:dyDescent="0.25">
      <c r="A34" s="27" t="s">
        <v>69</v>
      </c>
      <c r="B34" s="6">
        <v>0</v>
      </c>
      <c r="C34" s="6">
        <v>0</v>
      </c>
      <c r="D34" s="6">
        <v>0</v>
      </c>
      <c r="E34" s="6">
        <v>0</v>
      </c>
      <c r="F34" s="28">
        <v>0</v>
      </c>
      <c r="G34" s="12"/>
    </row>
    <row r="35" spans="1:7" x14ac:dyDescent="0.25">
      <c r="A35" s="27" t="s">
        <v>68</v>
      </c>
      <c r="B35" s="6">
        <v>9408481098.0999985</v>
      </c>
      <c r="C35" s="6">
        <v>300000000</v>
      </c>
      <c r="D35" s="6">
        <v>0</v>
      </c>
      <c r="E35" s="6">
        <v>0</v>
      </c>
      <c r="F35" s="6">
        <v>9708481098.0999985</v>
      </c>
      <c r="G35" s="12"/>
    </row>
    <row r="36" spans="1:7" x14ac:dyDescent="0.25">
      <c r="A36" s="27" t="s">
        <v>67</v>
      </c>
      <c r="B36" s="6">
        <v>8655995209.7099991</v>
      </c>
      <c r="C36" s="6">
        <v>0</v>
      </c>
      <c r="D36" s="6">
        <v>0</v>
      </c>
      <c r="E36" s="6">
        <v>0</v>
      </c>
      <c r="F36" s="6">
        <v>8655995209.7099991</v>
      </c>
      <c r="G36" s="12"/>
    </row>
    <row r="37" spans="1:7" x14ac:dyDescent="0.25">
      <c r="A37" s="27" t="s">
        <v>66</v>
      </c>
      <c r="B37" s="6">
        <v>39595978.390000001</v>
      </c>
      <c r="C37" s="6">
        <v>0</v>
      </c>
      <c r="D37" s="6">
        <v>0</v>
      </c>
      <c r="E37" s="6">
        <v>0</v>
      </c>
      <c r="F37" s="6">
        <v>39595978.390000001</v>
      </c>
      <c r="G37" s="12"/>
    </row>
    <row r="38" spans="1:7" ht="15.75" thickBot="1" x14ac:dyDescent="0.3">
      <c r="A38" s="27" t="s">
        <v>65</v>
      </c>
      <c r="B38" s="6">
        <v>712889910</v>
      </c>
      <c r="C38" s="6">
        <v>300000000</v>
      </c>
      <c r="D38" s="6">
        <v>0</v>
      </c>
      <c r="E38" s="6">
        <v>0</v>
      </c>
      <c r="F38" s="6">
        <v>1012889910</v>
      </c>
      <c r="G38" s="12"/>
    </row>
    <row r="39" spans="1:7" ht="15.75" thickBot="1" x14ac:dyDescent="0.3">
      <c r="A39" s="14" t="s">
        <v>64</v>
      </c>
      <c r="B39" s="13">
        <v>1121163643058.769</v>
      </c>
      <c r="C39" s="13">
        <v>39666290038.490036</v>
      </c>
      <c r="D39" s="13">
        <v>0</v>
      </c>
      <c r="E39" s="13">
        <v>404916968097.05005</v>
      </c>
      <c r="F39" s="13">
        <v>1565746901194.3093</v>
      </c>
      <c r="G39" s="12"/>
    </row>
    <row r="40" spans="1:7" x14ac:dyDescent="0.25">
      <c r="A40" s="19" t="s">
        <v>63</v>
      </c>
      <c r="B40" s="18">
        <v>788497476295.38916</v>
      </c>
      <c r="C40" s="18">
        <v>39515126173.750038</v>
      </c>
      <c r="D40" s="18">
        <v>0</v>
      </c>
      <c r="E40" s="18">
        <v>4397152269.1499996</v>
      </c>
      <c r="F40" s="18">
        <v>832409754738.28918</v>
      </c>
      <c r="G40" s="12"/>
    </row>
    <row r="41" spans="1:7" x14ac:dyDescent="0.25">
      <c r="A41" s="20" t="s">
        <v>62</v>
      </c>
      <c r="B41" s="5">
        <v>725410383904.12915</v>
      </c>
      <c r="C41" s="5">
        <v>28159227152.460033</v>
      </c>
      <c r="D41" s="5">
        <v>0</v>
      </c>
      <c r="E41" s="5">
        <v>3975455713.3299999</v>
      </c>
      <c r="F41" s="5">
        <v>757545066769.91919</v>
      </c>
      <c r="G41" s="12"/>
    </row>
    <row r="42" spans="1:7" x14ac:dyDescent="0.25">
      <c r="A42" s="20" t="s">
        <v>61</v>
      </c>
      <c r="B42" s="5">
        <v>24721054876.490017</v>
      </c>
      <c r="C42" s="5">
        <v>3829978181.2300034</v>
      </c>
      <c r="D42" s="5">
        <v>0</v>
      </c>
      <c r="E42" s="5">
        <v>126565063.40000002</v>
      </c>
      <c r="F42" s="5">
        <v>28677598121.120022</v>
      </c>
      <c r="G42" s="12"/>
    </row>
    <row r="43" spans="1:7" x14ac:dyDescent="0.25">
      <c r="A43" s="20" t="s">
        <v>60</v>
      </c>
      <c r="B43" s="5">
        <v>38366037514.77005</v>
      </c>
      <c r="C43" s="5">
        <v>7525920840.0600014</v>
      </c>
      <c r="D43" s="5">
        <v>0</v>
      </c>
      <c r="E43" s="5">
        <v>295131492.4199999</v>
      </c>
      <c r="F43" s="5">
        <v>46187089847.250046</v>
      </c>
      <c r="G43" s="12"/>
    </row>
    <row r="44" spans="1:7" x14ac:dyDescent="0.25">
      <c r="A44" s="19" t="s">
        <v>59</v>
      </c>
      <c r="B44" s="18">
        <v>1412741124.51</v>
      </c>
      <c r="C44" s="18">
        <v>0</v>
      </c>
      <c r="D44" s="18">
        <v>0</v>
      </c>
      <c r="E44" s="18">
        <v>0</v>
      </c>
      <c r="F44" s="18">
        <v>1412741124.51</v>
      </c>
      <c r="G44" s="12"/>
    </row>
    <row r="45" spans="1:7" x14ac:dyDescent="0.25">
      <c r="A45" s="20" t="s">
        <v>58</v>
      </c>
      <c r="B45" s="26">
        <v>1410442124.51</v>
      </c>
      <c r="C45" s="26">
        <v>0</v>
      </c>
      <c r="D45" s="26">
        <v>0</v>
      </c>
      <c r="E45" s="26">
        <v>0</v>
      </c>
      <c r="F45" s="26">
        <v>1410442124.51</v>
      </c>
      <c r="G45" s="12"/>
    </row>
    <row r="46" spans="1:7" x14ac:dyDescent="0.25">
      <c r="A46" s="20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12"/>
    </row>
    <row r="47" spans="1:7" x14ac:dyDescent="0.25">
      <c r="A47" s="46" t="s">
        <v>104</v>
      </c>
      <c r="B47" s="5">
        <v>2299000</v>
      </c>
      <c r="C47" s="5"/>
      <c r="D47" s="5"/>
      <c r="E47" s="5"/>
      <c r="F47" s="5">
        <v>2299000</v>
      </c>
      <c r="G47" s="12"/>
    </row>
    <row r="48" spans="1:7" x14ac:dyDescent="0.25">
      <c r="A48" s="19" t="s">
        <v>56</v>
      </c>
      <c r="B48" s="25">
        <v>2110522801.6299999</v>
      </c>
      <c r="C48" s="25"/>
      <c r="D48" s="25"/>
      <c r="E48" s="25">
        <v>400429287777.01001</v>
      </c>
      <c r="F48" s="25">
        <v>402539810578.64001</v>
      </c>
      <c r="G48" s="12"/>
    </row>
    <row r="49" spans="1:9" x14ac:dyDescent="0.25">
      <c r="A49" s="19" t="s">
        <v>55</v>
      </c>
      <c r="B49" s="18">
        <v>21204442.999999996</v>
      </c>
      <c r="C49" s="18">
        <v>49845864.739999987</v>
      </c>
      <c r="D49" s="18"/>
      <c r="E49" s="18">
        <v>9477.09</v>
      </c>
      <c r="F49" s="18">
        <v>71059784.829999983</v>
      </c>
      <c r="G49" s="12"/>
    </row>
    <row r="50" spans="1:9" x14ac:dyDescent="0.25">
      <c r="A50" s="19" t="s">
        <v>54</v>
      </c>
      <c r="B50" s="18">
        <v>329121698394.23999</v>
      </c>
      <c r="C50" s="18">
        <v>101318000</v>
      </c>
      <c r="D50" s="18">
        <v>0</v>
      </c>
      <c r="E50" s="18">
        <v>90518573.800000027</v>
      </c>
      <c r="F50" s="18">
        <v>329313534968.03998</v>
      </c>
      <c r="G50" s="12"/>
    </row>
    <row r="51" spans="1:9" x14ac:dyDescent="0.25">
      <c r="A51" s="20" t="s">
        <v>35</v>
      </c>
      <c r="B51" s="5">
        <v>55625934451.270004</v>
      </c>
      <c r="C51" s="5">
        <v>101318000</v>
      </c>
      <c r="D51" s="5">
        <v>0</v>
      </c>
      <c r="E51" s="5">
        <v>90518573.800000027</v>
      </c>
      <c r="F51" s="5">
        <v>55817771025.070007</v>
      </c>
      <c r="G51" s="12"/>
    </row>
    <row r="52" spans="1:9" x14ac:dyDescent="0.25">
      <c r="A52" s="24" t="s">
        <v>53</v>
      </c>
      <c r="B52" s="5">
        <v>13391372812.74</v>
      </c>
      <c r="C52" s="5"/>
      <c r="D52" s="5">
        <v>0</v>
      </c>
      <c r="E52" s="5">
        <v>90518573.800000027</v>
      </c>
      <c r="F52" s="5">
        <v>13481891386.539999</v>
      </c>
      <c r="G52" s="12"/>
    </row>
    <row r="53" spans="1:9" x14ac:dyDescent="0.25">
      <c r="A53" s="24" t="s">
        <v>52</v>
      </c>
      <c r="B53" s="5">
        <v>98979366.239999995</v>
      </c>
      <c r="C53" s="5">
        <v>0</v>
      </c>
      <c r="D53" s="5">
        <v>0</v>
      </c>
      <c r="E53" s="5">
        <v>0</v>
      </c>
      <c r="F53" s="5">
        <v>98979366.239999995</v>
      </c>
      <c r="G53" s="12"/>
    </row>
    <row r="54" spans="1:9" x14ac:dyDescent="0.25">
      <c r="A54" s="20" t="s">
        <v>51</v>
      </c>
      <c r="B54" s="5">
        <v>3567594490.6800079</v>
      </c>
      <c r="C54" s="5">
        <v>101318000</v>
      </c>
      <c r="D54" s="5">
        <v>0</v>
      </c>
      <c r="E54" s="5">
        <v>0</v>
      </c>
      <c r="F54" s="5">
        <v>3668912490.6800079</v>
      </c>
      <c r="G54" s="12"/>
    </row>
    <row r="55" spans="1:9" x14ac:dyDescent="0.25">
      <c r="A55" s="20" t="s">
        <v>50</v>
      </c>
      <c r="B55" s="5">
        <v>37947746151.439995</v>
      </c>
      <c r="C55" s="5">
        <v>0</v>
      </c>
      <c r="D55" s="5">
        <v>0</v>
      </c>
      <c r="E55" s="5">
        <v>0</v>
      </c>
      <c r="F55" s="5">
        <v>37947746151.439995</v>
      </c>
      <c r="G55" s="12"/>
    </row>
    <row r="56" spans="1:9" x14ac:dyDescent="0.25">
      <c r="A56" s="20" t="s">
        <v>49</v>
      </c>
      <c r="B56" s="5">
        <v>620241630.16999996</v>
      </c>
      <c r="C56" s="5">
        <v>0</v>
      </c>
      <c r="D56" s="5"/>
      <c r="E56" s="5"/>
      <c r="F56" s="5">
        <v>620241630.16999996</v>
      </c>
      <c r="G56" s="12"/>
    </row>
    <row r="57" spans="1:9" x14ac:dyDescent="0.25">
      <c r="A57" s="20" t="s">
        <v>34</v>
      </c>
      <c r="B57" s="5">
        <v>270904832131.46997</v>
      </c>
      <c r="C57" s="5">
        <v>0</v>
      </c>
      <c r="D57" s="5">
        <v>0</v>
      </c>
      <c r="E57" s="5">
        <v>0</v>
      </c>
      <c r="F57" s="5">
        <v>270904832131.46997</v>
      </c>
      <c r="G57" s="12"/>
    </row>
    <row r="58" spans="1:9" x14ac:dyDescent="0.25">
      <c r="A58" s="20" t="s">
        <v>48</v>
      </c>
      <c r="B58" s="5">
        <v>170511542800.06</v>
      </c>
      <c r="C58" s="5">
        <v>0</v>
      </c>
      <c r="D58" s="5">
        <v>0</v>
      </c>
      <c r="E58" s="5">
        <v>0</v>
      </c>
      <c r="F58" s="5">
        <v>170511542800.06</v>
      </c>
      <c r="G58" s="12"/>
    </row>
    <row r="59" spans="1:9" x14ac:dyDescent="0.25">
      <c r="A59" s="20" t="s">
        <v>47</v>
      </c>
      <c r="B59" s="5">
        <v>7055908074.5500002</v>
      </c>
      <c r="C59" s="5">
        <v>0</v>
      </c>
      <c r="D59" s="5">
        <v>0</v>
      </c>
      <c r="E59" s="5">
        <v>0</v>
      </c>
      <c r="F59" s="5">
        <v>7055908074.5500002</v>
      </c>
      <c r="G59" s="12"/>
    </row>
    <row r="60" spans="1:9" x14ac:dyDescent="0.25">
      <c r="A60" s="20" t="s">
        <v>46</v>
      </c>
      <c r="B60" s="5">
        <v>93337381256.860001</v>
      </c>
      <c r="C60" s="5">
        <v>0</v>
      </c>
      <c r="D60" s="5">
        <v>0</v>
      </c>
      <c r="E60" s="5">
        <v>0</v>
      </c>
      <c r="F60" s="5">
        <v>93337381256.860001</v>
      </c>
      <c r="G60" s="12"/>
    </row>
    <row r="61" spans="1:9" ht="15.75" thickBot="1" x14ac:dyDescent="0.3">
      <c r="A61" s="23" t="s">
        <v>31</v>
      </c>
      <c r="B61" s="5">
        <v>2590931811.499999</v>
      </c>
      <c r="C61" s="5">
        <v>0</v>
      </c>
      <c r="D61" s="5">
        <v>0</v>
      </c>
      <c r="E61" s="5">
        <v>0</v>
      </c>
      <c r="F61" s="5">
        <v>2590931811.499999</v>
      </c>
      <c r="G61" s="12"/>
    </row>
    <row r="62" spans="1:9" ht="15.75" thickBot="1" x14ac:dyDescent="0.3">
      <c r="A62" s="14" t="s">
        <v>45</v>
      </c>
      <c r="B62" s="13">
        <v>178885790105.42676</v>
      </c>
      <c r="C62" s="13">
        <v>2622561030.259964</v>
      </c>
      <c r="D62" s="13">
        <v>0</v>
      </c>
      <c r="E62" s="13">
        <v>-136005796047.10995</v>
      </c>
      <c r="F62" s="13">
        <v>45502555088.576416</v>
      </c>
      <c r="G62" s="12"/>
      <c r="H62" s="12"/>
      <c r="I62" s="12"/>
    </row>
    <row r="63" spans="1:9" ht="15.75" thickBot="1" x14ac:dyDescent="0.3">
      <c r="A63" s="14" t="s">
        <v>44</v>
      </c>
      <c r="B63" s="13">
        <v>195841137.74000001</v>
      </c>
      <c r="C63" s="13">
        <v>952002179.95000041</v>
      </c>
      <c r="D63" s="13">
        <v>0</v>
      </c>
      <c r="E63" s="13">
        <v>0</v>
      </c>
      <c r="F63" s="13">
        <v>1147843317.6900005</v>
      </c>
      <c r="G63" s="12"/>
    </row>
    <row r="64" spans="1:9" x14ac:dyDescent="0.25">
      <c r="A64" s="19" t="s">
        <v>43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/>
    </row>
    <row r="65" spans="1:7" x14ac:dyDescent="0.25">
      <c r="A65" s="19" t="s">
        <v>42</v>
      </c>
      <c r="B65" s="6">
        <v>89423953.239999995</v>
      </c>
      <c r="C65" s="6">
        <v>517366906.66000003</v>
      </c>
      <c r="D65" s="6">
        <v>0</v>
      </c>
      <c r="E65" s="6">
        <v>0</v>
      </c>
      <c r="F65" s="6">
        <v>606790859.89999998</v>
      </c>
      <c r="G65" s="12"/>
    </row>
    <row r="66" spans="1:7" x14ac:dyDescent="0.25">
      <c r="A66" s="20" t="s">
        <v>35</v>
      </c>
      <c r="B66" s="6"/>
      <c r="C66" s="6"/>
      <c r="D66" s="6"/>
      <c r="E66" s="6"/>
      <c r="F66" s="6">
        <v>0</v>
      </c>
      <c r="G66" s="12"/>
    </row>
    <row r="67" spans="1:7" x14ac:dyDescent="0.25">
      <c r="A67" s="20" t="s">
        <v>34</v>
      </c>
      <c r="B67" s="6">
        <v>89165309</v>
      </c>
      <c r="C67" s="6">
        <v>517366906.66000003</v>
      </c>
      <c r="D67" s="6">
        <v>0</v>
      </c>
      <c r="E67" s="6">
        <v>0</v>
      </c>
      <c r="F67" s="6">
        <v>606532215.66000009</v>
      </c>
      <c r="G67" s="12"/>
    </row>
    <row r="68" spans="1:7" x14ac:dyDescent="0.25">
      <c r="A68" s="20" t="s">
        <v>41</v>
      </c>
      <c r="B68" s="5">
        <v>0</v>
      </c>
      <c r="C68" s="6"/>
      <c r="D68" s="6"/>
      <c r="E68" s="6"/>
      <c r="F68" s="6">
        <v>0</v>
      </c>
      <c r="G68" s="12"/>
    </row>
    <row r="69" spans="1:7" x14ac:dyDescent="0.25">
      <c r="A69" s="20" t="s">
        <v>40</v>
      </c>
      <c r="B69" s="6"/>
      <c r="C69" s="6"/>
      <c r="D69" s="6"/>
      <c r="E69" s="6"/>
      <c r="F69" s="6">
        <v>0</v>
      </c>
      <c r="G69" s="12"/>
    </row>
    <row r="70" spans="1:7" x14ac:dyDescent="0.25">
      <c r="A70" s="20" t="s">
        <v>39</v>
      </c>
      <c r="B70" s="6"/>
      <c r="C70" s="5">
        <v>517366906.66000003</v>
      </c>
      <c r="D70" s="6"/>
      <c r="E70" s="6"/>
      <c r="F70" s="6">
        <v>517366906.66000003</v>
      </c>
      <c r="G70" s="12"/>
    </row>
    <row r="71" spans="1:7" x14ac:dyDescent="0.25">
      <c r="A71" s="20" t="s">
        <v>105</v>
      </c>
      <c r="B71" s="6">
        <v>89165309</v>
      </c>
      <c r="C71" s="5"/>
      <c r="D71" s="6"/>
      <c r="E71" s="6"/>
      <c r="F71" s="6">
        <v>89165309</v>
      </c>
      <c r="G71" s="12"/>
    </row>
    <row r="72" spans="1:7" x14ac:dyDescent="0.25">
      <c r="A72" s="23" t="s">
        <v>31</v>
      </c>
      <c r="B72" s="6">
        <v>258644.24</v>
      </c>
      <c r="C72" s="6"/>
      <c r="D72" s="6"/>
      <c r="E72" s="6"/>
      <c r="F72" s="6">
        <v>258644.24</v>
      </c>
      <c r="G72" s="12"/>
    </row>
    <row r="73" spans="1:7" ht="15.75" thickBot="1" x14ac:dyDescent="0.3">
      <c r="A73" s="19" t="s">
        <v>21</v>
      </c>
      <c r="B73" s="22">
        <v>106417184.5</v>
      </c>
      <c r="C73" s="22">
        <v>434635273.29000038</v>
      </c>
      <c r="D73" s="22">
        <v>0</v>
      </c>
      <c r="E73" s="22">
        <v>0</v>
      </c>
      <c r="F73" s="22">
        <v>541052457.79000044</v>
      </c>
      <c r="G73" s="12"/>
    </row>
    <row r="74" spans="1:7" ht="15.75" thickBot="1" x14ac:dyDescent="0.3">
      <c r="A74" s="14" t="s">
        <v>38</v>
      </c>
      <c r="B74" s="13">
        <v>7103597366.5799999</v>
      </c>
      <c r="C74" s="13">
        <v>3309532331.4399996</v>
      </c>
      <c r="D74" s="13">
        <v>0</v>
      </c>
      <c r="E74" s="13">
        <v>71013212.150000006</v>
      </c>
      <c r="F74" s="13">
        <v>10484142910.169998</v>
      </c>
      <c r="G74" s="12"/>
    </row>
    <row r="75" spans="1:7" x14ac:dyDescent="0.25">
      <c r="A75" s="19" t="s">
        <v>37</v>
      </c>
      <c r="B75" s="21">
        <v>2841463104.2900004</v>
      </c>
      <c r="C75" s="21">
        <v>3238789931.4399996</v>
      </c>
      <c r="D75" s="21">
        <v>0</v>
      </c>
      <c r="E75" s="21">
        <v>71013212.150000006</v>
      </c>
      <c r="F75" s="21">
        <v>6151266247.8799992</v>
      </c>
      <c r="G75" s="12"/>
    </row>
    <row r="76" spans="1:7" x14ac:dyDescent="0.25">
      <c r="A76" s="19" t="s">
        <v>36</v>
      </c>
      <c r="B76" s="18">
        <v>4262134262.29</v>
      </c>
      <c r="C76" s="18">
        <v>38360000</v>
      </c>
      <c r="D76" s="18">
        <v>0</v>
      </c>
      <c r="E76" s="18">
        <v>0</v>
      </c>
      <c r="F76" s="18">
        <v>4300494262.29</v>
      </c>
      <c r="G76" s="12"/>
    </row>
    <row r="77" spans="1:7" x14ac:dyDescent="0.25">
      <c r="A77" s="20" t="s">
        <v>35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12"/>
    </row>
    <row r="78" spans="1:7" x14ac:dyDescent="0.25">
      <c r="A78" s="20" t="s">
        <v>34</v>
      </c>
      <c r="B78" s="5">
        <v>4262134262.29</v>
      </c>
      <c r="C78" s="5">
        <v>38360000</v>
      </c>
      <c r="D78" s="5">
        <v>0</v>
      </c>
      <c r="E78" s="5">
        <v>0</v>
      </c>
      <c r="F78" s="5">
        <v>4300494262.29</v>
      </c>
      <c r="G78" s="12"/>
    </row>
    <row r="79" spans="1:7" x14ac:dyDescent="0.25">
      <c r="A79" s="20" t="s">
        <v>33</v>
      </c>
      <c r="B79" s="5">
        <v>4262134262.29</v>
      </c>
      <c r="C79" s="5">
        <v>15960000</v>
      </c>
      <c r="D79" s="5">
        <v>0</v>
      </c>
      <c r="E79" s="5">
        <v>0</v>
      </c>
      <c r="F79" s="5">
        <v>4278094262.29</v>
      </c>
      <c r="G79" s="12"/>
    </row>
    <row r="80" spans="1:7" x14ac:dyDescent="0.25">
      <c r="A80" s="20" t="s">
        <v>32</v>
      </c>
      <c r="B80" s="5">
        <v>0</v>
      </c>
      <c r="C80" s="5">
        <v>22400000</v>
      </c>
      <c r="D80" s="5">
        <v>0</v>
      </c>
      <c r="E80" s="5">
        <v>0</v>
      </c>
      <c r="F80" s="5">
        <v>22400000</v>
      </c>
      <c r="G80" s="12"/>
    </row>
    <row r="81" spans="1:9" x14ac:dyDescent="0.25">
      <c r="A81" s="20" t="s">
        <v>31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12"/>
    </row>
    <row r="82" spans="1:9" ht="15.75" thickBot="1" x14ac:dyDescent="0.3">
      <c r="A82" s="19" t="s">
        <v>30</v>
      </c>
      <c r="B82" s="6">
        <v>0</v>
      </c>
      <c r="C82" s="6">
        <v>32382400</v>
      </c>
      <c r="D82" s="6">
        <v>0</v>
      </c>
      <c r="E82" s="6">
        <v>0</v>
      </c>
      <c r="F82" s="18">
        <v>32382400</v>
      </c>
      <c r="G82" s="12"/>
    </row>
    <row r="83" spans="1:9" ht="15.75" thickBot="1" x14ac:dyDescent="0.3">
      <c r="A83" s="14" t="s">
        <v>29</v>
      </c>
      <c r="B83" s="13">
        <v>1300245274301.9358</v>
      </c>
      <c r="C83" s="13">
        <v>43240853248.699997</v>
      </c>
      <c r="D83" s="13">
        <v>0</v>
      </c>
      <c r="E83" s="13">
        <v>268911172049.94009</v>
      </c>
      <c r="F83" s="13">
        <v>1612397299600.5757</v>
      </c>
      <c r="G83" s="12"/>
      <c r="H83" s="12"/>
      <c r="I83" s="12"/>
    </row>
    <row r="84" spans="1:9" ht="15.75" thickBot="1" x14ac:dyDescent="0.3">
      <c r="A84" s="14" t="s">
        <v>28</v>
      </c>
      <c r="B84" s="13">
        <v>1128267240425.3491</v>
      </c>
      <c r="C84" s="13">
        <v>42975822369.930038</v>
      </c>
      <c r="D84" s="13">
        <v>0</v>
      </c>
      <c r="E84" s="13">
        <v>404987981309.20007</v>
      </c>
      <c r="F84" s="13">
        <v>1576231044104.4792</v>
      </c>
      <c r="G84" s="12"/>
      <c r="H84" s="12"/>
      <c r="I84" s="12"/>
    </row>
    <row r="85" spans="1:9" ht="15.75" thickBot="1" x14ac:dyDescent="0.3">
      <c r="A85" s="14" t="s">
        <v>27</v>
      </c>
      <c r="B85" s="13">
        <v>1126856798300.8391</v>
      </c>
      <c r="C85" s="13">
        <v>42975822369.930038</v>
      </c>
      <c r="D85" s="13">
        <v>0</v>
      </c>
      <c r="E85" s="13">
        <v>404987981309.20007</v>
      </c>
      <c r="F85" s="13">
        <v>1574820601979.9692</v>
      </c>
      <c r="G85" s="12"/>
      <c r="H85" s="12"/>
      <c r="I85" s="12"/>
    </row>
    <row r="86" spans="1:9" ht="15.75" thickBot="1" x14ac:dyDescent="0.3">
      <c r="A86" s="14" t="s">
        <v>26</v>
      </c>
      <c r="B86" s="13">
        <v>171978033876.58667</v>
      </c>
      <c r="C86" s="13">
        <v>265030878.7699585</v>
      </c>
      <c r="D86" s="13">
        <v>0</v>
      </c>
      <c r="E86" s="13">
        <v>-136076809259.25998</v>
      </c>
      <c r="F86" s="13">
        <v>36166255496.096436</v>
      </c>
      <c r="G86" s="12"/>
      <c r="H86" s="12"/>
      <c r="I86" s="12"/>
    </row>
    <row r="87" spans="1:9" ht="15.75" thickBot="1" x14ac:dyDescent="0.3">
      <c r="B87" s="15"/>
      <c r="C87" s="15"/>
      <c r="D87" s="15"/>
      <c r="E87" s="15"/>
      <c r="F87" s="15"/>
    </row>
    <row r="88" spans="1:9" ht="15.75" thickBot="1" x14ac:dyDescent="0.3">
      <c r="A88" s="17" t="s">
        <v>25</v>
      </c>
      <c r="B88" s="13">
        <v>1280687182.78</v>
      </c>
      <c r="C88" s="13">
        <v>19659331543.220001</v>
      </c>
      <c r="D88" s="13">
        <v>0</v>
      </c>
      <c r="E88" s="13">
        <v>139025000000</v>
      </c>
      <c r="F88" s="13">
        <f>+SUM(B88:E88)</f>
        <v>159965018726</v>
      </c>
      <c r="H88" s="12"/>
    </row>
    <row r="89" spans="1:9" ht="15.75" thickBot="1" x14ac:dyDescent="0.3">
      <c r="A89" s="17" t="s">
        <v>24</v>
      </c>
      <c r="B89" s="16">
        <v>165497292165.22</v>
      </c>
      <c r="C89" s="16">
        <v>1000000000</v>
      </c>
      <c r="D89" s="16"/>
      <c r="E89" s="16">
        <v>0</v>
      </c>
      <c r="F89" s="16">
        <f>+SUM(B89:E89)</f>
        <v>166497292165.22</v>
      </c>
      <c r="H89" s="12"/>
    </row>
    <row r="90" spans="1:9" ht="15.75" thickBot="1" x14ac:dyDescent="0.3">
      <c r="A90" s="14" t="s">
        <v>23</v>
      </c>
      <c r="B90" s="16">
        <f>+B83-B85</f>
        <v>173388476001.09668</v>
      </c>
      <c r="C90" s="16">
        <f>+C83-C85</f>
        <v>265030878.7699585</v>
      </c>
      <c r="D90" s="16">
        <f>+D83-D85</f>
        <v>0</v>
      </c>
      <c r="E90" s="16">
        <f>+E83-E85</f>
        <v>-136076809259.25998</v>
      </c>
      <c r="F90" s="16">
        <f>+F83-F85</f>
        <v>37576697620.606445</v>
      </c>
      <c r="H90" s="12"/>
    </row>
    <row r="91" spans="1:9" ht="15.75" thickBot="1" x14ac:dyDescent="0.3">
      <c r="B91" s="15"/>
      <c r="C91" s="15"/>
      <c r="D91" s="15"/>
      <c r="E91" s="15"/>
      <c r="F91" s="15"/>
    </row>
    <row r="92" spans="1:9" ht="15.75" thickBot="1" x14ac:dyDescent="0.3">
      <c r="A92" s="14" t="s">
        <v>22</v>
      </c>
      <c r="B92" s="13">
        <f>+B86+B88-B89</f>
        <v>7761428894.1466675</v>
      </c>
      <c r="C92" s="13">
        <f>+C86+C88-C89</f>
        <v>18924362421.98996</v>
      </c>
      <c r="D92" s="13">
        <f>+D86+D88-D89</f>
        <v>0</v>
      </c>
      <c r="E92" s="13">
        <f>+E86+E88-E89</f>
        <v>2948190740.7400208</v>
      </c>
      <c r="F92" s="13">
        <f>+F86+F88-F89</f>
        <v>29633982056.876434</v>
      </c>
      <c r="G92" s="12"/>
      <c r="H92" s="12"/>
    </row>
    <row r="93" spans="1:9" ht="15.75" thickBot="1" x14ac:dyDescent="0.3">
      <c r="B93" s="2"/>
      <c r="C93" s="2"/>
      <c r="D93" s="2"/>
      <c r="E93" s="2"/>
      <c r="F93" s="2"/>
    </row>
    <row r="94" spans="1:9" ht="15.75" thickBot="1" x14ac:dyDescent="0.3">
      <c r="A94" s="4" t="s">
        <v>103</v>
      </c>
      <c r="B94" s="3">
        <f>+B95+B99+B105</f>
        <v>70596928694.690002</v>
      </c>
      <c r="C94" s="3">
        <f>+C95+C99+C105</f>
        <v>0</v>
      </c>
      <c r="D94" s="3">
        <f>+D95+D99+D105</f>
        <v>0</v>
      </c>
      <c r="E94" s="3">
        <f>+E95+E99+E105</f>
        <v>0</v>
      </c>
      <c r="F94" s="3">
        <f>+F95+F99+F105</f>
        <v>70596928694.690002</v>
      </c>
    </row>
    <row r="95" spans="1:9" x14ac:dyDescent="0.25">
      <c r="A95" s="7" t="s">
        <v>21</v>
      </c>
      <c r="B95" s="10">
        <f>+B96+B97+B98</f>
        <v>0</v>
      </c>
      <c r="C95" s="10">
        <f>+C96+C97+C98</f>
        <v>0</v>
      </c>
      <c r="D95" s="10">
        <f>+D96+D97+D98</f>
        <v>0</v>
      </c>
      <c r="E95" s="10">
        <f>+E96+E97+E98</f>
        <v>0</v>
      </c>
      <c r="F95" s="10">
        <f>+F96+F97+F98</f>
        <v>0</v>
      </c>
    </row>
    <row r="96" spans="1:9" x14ac:dyDescent="0.25">
      <c r="A96" s="8" t="s">
        <v>20</v>
      </c>
      <c r="B96" s="5">
        <f>+'[6]ADM. PUBL. NO FINAN 1.1 TRIM'!B139</f>
        <v>0</v>
      </c>
      <c r="C96" s="5">
        <f>+'[6]ADM. PUBL. NO FINAN 1.1 TRIM'!C139</f>
        <v>0</v>
      </c>
      <c r="D96" s="5">
        <f>+'[6]ADM. PUBL. NO FINAN 1.1 TRIM'!D139</f>
        <v>0</v>
      </c>
      <c r="E96" s="5">
        <f>+'[6]ADM. PUBL. NO FINAN 1.1 TRIM'!E139</f>
        <v>0</v>
      </c>
      <c r="F96" s="5">
        <f>+SUM(B96:E96)</f>
        <v>0</v>
      </c>
    </row>
    <row r="97" spans="1:6" x14ac:dyDescent="0.25">
      <c r="A97" s="8" t="s">
        <v>19</v>
      </c>
      <c r="B97" s="5">
        <f>+'[6]ADM. PUBL. NO FINAN 1.1 TRIM'!B140</f>
        <v>0</v>
      </c>
      <c r="C97" s="5">
        <f>+'[6]ADM. PUBL. NO FINAN 1.1 TRIM'!C140</f>
        <v>0</v>
      </c>
      <c r="D97" s="5">
        <f>+'[6]ADM. PUBL. NO FINAN 1.1 TRIM'!D140</f>
        <v>0</v>
      </c>
      <c r="E97" s="5">
        <f>+'[6]ADM. PUBL. NO FINAN 1.1 TRIM'!E140</f>
        <v>0</v>
      </c>
      <c r="F97" s="5">
        <f>+SUM(B97:E97)</f>
        <v>0</v>
      </c>
    </row>
    <row r="98" spans="1:6" x14ac:dyDescent="0.25">
      <c r="A98" s="8" t="s">
        <v>7</v>
      </c>
      <c r="B98" s="5">
        <f>+'[6]ADM. PUBL. NO FINAN 1.1 TRIM'!B141</f>
        <v>0</v>
      </c>
      <c r="C98" s="5">
        <f>+'[6]ADM. PUBL. NO FINAN 1.1 TRIM'!C141</f>
        <v>0</v>
      </c>
      <c r="D98" s="5">
        <f>+'[6]ADM. PUBL. NO FINAN 1.1 TRIM'!D141</f>
        <v>0</v>
      </c>
      <c r="E98" s="5">
        <f>+'[6]ADM. PUBL. NO FINAN 1.1 TRIM'!E141</f>
        <v>0</v>
      </c>
      <c r="F98" s="5">
        <f>+SUM(B98:E98)</f>
        <v>0</v>
      </c>
    </row>
    <row r="99" spans="1:6" x14ac:dyDescent="0.25">
      <c r="A99" s="7" t="s">
        <v>18</v>
      </c>
      <c r="B99" s="9">
        <f>+B100+B101+B102+B103+B104</f>
        <v>70596928694.690002</v>
      </c>
      <c r="C99" s="9">
        <f>+C100+C101+C102+C103+C104</f>
        <v>0</v>
      </c>
      <c r="D99" s="9">
        <f>+D100+D101+D102+D103+D104</f>
        <v>0</v>
      </c>
      <c r="E99" s="9">
        <f>+E100+E101+E102+E103+E104</f>
        <v>0</v>
      </c>
      <c r="F99" s="11">
        <f>+F100+F101+F102+F103+F104</f>
        <v>70596928694.690002</v>
      </c>
    </row>
    <row r="100" spans="1:6" x14ac:dyDescent="0.25">
      <c r="A100" s="8" t="s">
        <v>17</v>
      </c>
      <c r="B100" s="5">
        <f>+'[6]ADM. PUBL. NO FINAN 1.1 TRIM'!B143</f>
        <v>0</v>
      </c>
      <c r="C100" s="5">
        <f>+'[6]ADM. PUBL. NO FINAN 1.1 TRIM'!C143</f>
        <v>0</v>
      </c>
      <c r="D100" s="5">
        <f>+'[6]ADM. PUBL. NO FINAN 1.1 TRIM'!D143</f>
        <v>0</v>
      </c>
      <c r="E100" s="5">
        <f>+'[6]ADM. PUBL. NO FINAN 1.1 TRIM'!E143</f>
        <v>0</v>
      </c>
      <c r="F100" s="5">
        <f t="shared" ref="F100:F105" si="0">+SUM(B100:E100)</f>
        <v>0</v>
      </c>
    </row>
    <row r="101" spans="1:6" x14ac:dyDescent="0.25">
      <c r="A101" s="8" t="s">
        <v>16</v>
      </c>
      <c r="B101" s="5">
        <f>+'[6]ADM. PUBL. NO FINAN 1.1 TRIM'!B144</f>
        <v>0</v>
      </c>
      <c r="C101" s="5">
        <f>+'[6]ADM. PUBL. NO FINAN 1.1 TRIM'!C144</f>
        <v>0</v>
      </c>
      <c r="D101" s="5">
        <f>+'[6]ADM. PUBL. NO FINAN 1.1 TRIM'!D144</f>
        <v>0</v>
      </c>
      <c r="E101" s="5">
        <f>+'[6]ADM. PUBL. NO FINAN 1.1 TRIM'!E144</f>
        <v>0</v>
      </c>
      <c r="F101" s="5">
        <f t="shared" si="0"/>
        <v>0</v>
      </c>
    </row>
    <row r="102" spans="1:6" x14ac:dyDescent="0.25">
      <c r="A102" s="8" t="s">
        <v>15</v>
      </c>
      <c r="B102" s="5">
        <f>+'[6]ADM. PUBL. NO FINAN 1.1 TRIM'!B145</f>
        <v>0</v>
      </c>
      <c r="C102" s="5">
        <f>+'[6]ADM. PUBL. NO FINAN 1.1 TRIM'!C145</f>
        <v>0</v>
      </c>
      <c r="D102" s="5">
        <f>+'[6]ADM. PUBL. NO FINAN 1.1 TRIM'!D145</f>
        <v>0</v>
      </c>
      <c r="E102" s="5">
        <f>+'[6]ADM. PUBL. NO FINAN 1.1 TRIM'!E145</f>
        <v>0</v>
      </c>
      <c r="F102" s="5">
        <f t="shared" si="0"/>
        <v>0</v>
      </c>
    </row>
    <row r="103" spans="1:6" x14ac:dyDescent="0.25">
      <c r="A103" s="8" t="s">
        <v>14</v>
      </c>
      <c r="B103" s="5">
        <f>+'[6]ADM. PUBL. NO FINAN 1.1 TRIM'!B146</f>
        <v>0</v>
      </c>
      <c r="C103" s="5">
        <f>+'[6]ADM. PUBL. NO FINAN 1.1 TRIM'!C146</f>
        <v>0</v>
      </c>
      <c r="D103" s="5">
        <f>+'[6]ADM. PUBL. NO FINAN 1.1 TRIM'!D146</f>
        <v>0</v>
      </c>
      <c r="E103" s="5">
        <f>+'[6]ADM. PUBL. NO FINAN 1.1 TRIM'!E146</f>
        <v>0</v>
      </c>
      <c r="F103" s="5">
        <f t="shared" si="0"/>
        <v>0</v>
      </c>
    </row>
    <row r="104" spans="1:6" x14ac:dyDescent="0.25">
      <c r="A104" s="8" t="s">
        <v>13</v>
      </c>
      <c r="B104" s="43">
        <v>70596928694.690002</v>
      </c>
      <c r="C104" s="43"/>
      <c r="D104" s="43">
        <f>+'[6]ADM. PUBL. NO FINAN 1.1 TRIM'!D147</f>
        <v>0</v>
      </c>
      <c r="E104" s="43">
        <v>0</v>
      </c>
      <c r="F104" s="43">
        <f t="shared" si="0"/>
        <v>70596928694.690002</v>
      </c>
    </row>
    <row r="105" spans="1:6" ht="15.75" thickBot="1" x14ac:dyDescent="0.3">
      <c r="A105" s="7" t="s">
        <v>12</v>
      </c>
      <c r="B105" s="6">
        <f>+'[6]ADM. PUBL. NO FINAN 1.1 TRIM'!B148</f>
        <v>0</v>
      </c>
      <c r="C105" s="6">
        <f>+'[6]ADM. PUBL. NO FINAN 1.1 TRIM'!C148</f>
        <v>0</v>
      </c>
      <c r="D105" s="6">
        <f>+'[6]ADM. PUBL. NO FINAN 1.1 TRIM'!D148</f>
        <v>0</v>
      </c>
      <c r="E105" s="6">
        <f>+'[6]ADM. PUBL. NO FINAN 1.1 TRIM'!E148</f>
        <v>0</v>
      </c>
      <c r="F105" s="5">
        <f t="shared" si="0"/>
        <v>0</v>
      </c>
    </row>
    <row r="106" spans="1:6" ht="15.75" thickBot="1" x14ac:dyDescent="0.3">
      <c r="A106" s="4" t="s">
        <v>11</v>
      </c>
      <c r="B106" s="3">
        <f>+B107+B111+B116</f>
        <v>47855945367.660011</v>
      </c>
      <c r="C106" s="3">
        <f>+C107+C111+C116</f>
        <v>0</v>
      </c>
      <c r="D106" s="3">
        <f>+D107+D111+D116</f>
        <v>0</v>
      </c>
      <c r="E106" s="3">
        <f>+E107+E111+E116</f>
        <v>508144531.42000002</v>
      </c>
      <c r="F106" s="3">
        <f>+F107+F111+F116</f>
        <v>48364089899.080009</v>
      </c>
    </row>
    <row r="107" spans="1:6" x14ac:dyDescent="0.25">
      <c r="A107" s="8" t="s">
        <v>10</v>
      </c>
      <c r="B107" s="10">
        <f>+B108+B109+B110</f>
        <v>10596928694.690001</v>
      </c>
      <c r="C107" s="10">
        <f>+C108+C109+C110</f>
        <v>0</v>
      </c>
      <c r="D107" s="10">
        <f>+D108+D109+D110</f>
        <v>0</v>
      </c>
      <c r="E107" s="10">
        <f>+E108+E109+E110</f>
        <v>0</v>
      </c>
      <c r="F107" s="10">
        <f>+F108+F109+F110</f>
        <v>10596928694.690001</v>
      </c>
    </row>
    <row r="108" spans="1:6" x14ac:dyDescent="0.25">
      <c r="A108" s="8" t="s">
        <v>9</v>
      </c>
      <c r="B108" s="5">
        <f>+'[6]ADM. PUBL. NO FINAN 1.1 TRIM'!B151</f>
        <v>0</v>
      </c>
      <c r="C108" s="5">
        <f>+'[6]ADM. PUBL. NO FINAN 1.1 TRIM'!C151</f>
        <v>0</v>
      </c>
      <c r="D108" s="5">
        <f>+'[6]ADM. PUBL. NO FINAN 1.1 TRIM'!D151</f>
        <v>0</v>
      </c>
      <c r="E108" s="5">
        <f>+'[6]ADM. PUBL. NO FINAN 1.1 TRIM'!E151</f>
        <v>0</v>
      </c>
      <c r="F108" s="5">
        <f>+SUM(B108:E108)</f>
        <v>0</v>
      </c>
    </row>
    <row r="109" spans="1:6" x14ac:dyDescent="0.25">
      <c r="A109" s="8" t="s">
        <v>8</v>
      </c>
      <c r="B109" s="5">
        <f>+'[6]ADM. PUBL. NO FINAN 1.1 TRIM'!B152</f>
        <v>0</v>
      </c>
      <c r="C109" s="5">
        <f>+'[6]ADM. PUBL. NO FINAN 1.1 TRIM'!C152</f>
        <v>0</v>
      </c>
      <c r="D109" s="5">
        <f>+'[6]ADM. PUBL. NO FINAN 1.1 TRIM'!D152</f>
        <v>0</v>
      </c>
      <c r="E109" s="5">
        <f>+'[6]ADM. PUBL. NO FINAN 1.1 TRIM'!E152</f>
        <v>0</v>
      </c>
      <c r="F109" s="5">
        <f>+SUM(B109:E109)</f>
        <v>0</v>
      </c>
    </row>
    <row r="110" spans="1:6" x14ac:dyDescent="0.25">
      <c r="A110" s="8" t="s">
        <v>7</v>
      </c>
      <c r="B110" s="5">
        <v>10596928694.690001</v>
      </c>
      <c r="C110" s="5">
        <f>+'[6]ADM. PUBL. NO FINAN 1.1 TRIM'!C153</f>
        <v>0</v>
      </c>
      <c r="D110" s="5">
        <f>+'[6]ADM. PUBL. NO FINAN 1.1 TRIM'!D153</f>
        <v>0</v>
      </c>
      <c r="E110" s="5">
        <f>+'[6]ADM. PUBL. NO FINAN 1.1 TRIM'!E153</f>
        <v>0</v>
      </c>
      <c r="F110" s="5">
        <f>+SUM(B110:E110)</f>
        <v>10596928694.690001</v>
      </c>
    </row>
    <row r="111" spans="1:6" x14ac:dyDescent="0.25">
      <c r="A111" s="8" t="s">
        <v>6</v>
      </c>
      <c r="B111" s="9">
        <f>+B112+B113+B114+B115</f>
        <v>37259016672.970009</v>
      </c>
      <c r="C111" s="9">
        <f>+C112+C113+C114+C115</f>
        <v>0</v>
      </c>
      <c r="D111" s="9">
        <f>+D112+D113+D114+D115</f>
        <v>0</v>
      </c>
      <c r="E111" s="9">
        <f>+E112+E113+E114+E115</f>
        <v>508144531.42000002</v>
      </c>
      <c r="F111" s="9">
        <f>+F112+F113+F114+F115</f>
        <v>37767161204.390007</v>
      </c>
    </row>
    <row r="112" spans="1:6" x14ac:dyDescent="0.25">
      <c r="A112" s="8" t="s">
        <v>5</v>
      </c>
      <c r="B112" s="5">
        <v>0</v>
      </c>
      <c r="C112" s="5">
        <f>+'[6]ADM. PUBL. NO FINAN 1.1 TRIM'!C155</f>
        <v>0</v>
      </c>
      <c r="D112" s="5">
        <f>+'[6]ADM. PUBL. NO FINAN 1.1 TRIM'!D155</f>
        <v>0</v>
      </c>
      <c r="E112" s="5">
        <f>+'[6]ADM. PUBL. NO FINAN 1.1 TRIM'!E155</f>
        <v>0</v>
      </c>
      <c r="F112" s="5">
        <f t="shared" ref="F112:F117" si="1">+SUM(B112:E112)</f>
        <v>0</v>
      </c>
    </row>
    <row r="113" spans="1:6" x14ac:dyDescent="0.25">
      <c r="A113" s="8" t="s">
        <v>4</v>
      </c>
      <c r="B113" s="5">
        <f>+'[6]ADM. PUBL. NO FINAN 1.1 TRIM'!B156</f>
        <v>0</v>
      </c>
      <c r="C113" s="5">
        <f>+'[6]ADM. PUBL. NO FINAN 1.1 TRIM'!C156</f>
        <v>0</v>
      </c>
      <c r="D113" s="5">
        <f>+'[6]ADM. PUBL. NO FINAN 1.1 TRIM'!D156</f>
        <v>0</v>
      </c>
      <c r="E113" s="5">
        <f>+'[6]ADM. PUBL. NO FINAN 1.1 TRIM'!E156</f>
        <v>0</v>
      </c>
      <c r="F113" s="5">
        <f t="shared" si="1"/>
        <v>0</v>
      </c>
    </row>
    <row r="114" spans="1:6" x14ac:dyDescent="0.25">
      <c r="A114" s="8" t="s">
        <v>3</v>
      </c>
      <c r="B114" s="5">
        <v>37259016672.970009</v>
      </c>
      <c r="C114" s="5">
        <f>+'[6]ADM. PUBL. NO FINAN 1.1 TRIM'!C157</f>
        <v>0</v>
      </c>
      <c r="D114" s="5">
        <f>+'[6]ADM. PUBL. NO FINAN 1.1 TRIM'!D157</f>
        <v>0</v>
      </c>
      <c r="E114" s="5">
        <f>+'[6]ADM. PUBL. NO FINAN 1.1 TRIM'!E157</f>
        <v>0</v>
      </c>
      <c r="F114" s="5">
        <f t="shared" si="1"/>
        <v>37259016672.970009</v>
      </c>
    </row>
    <row r="115" spans="1:6" x14ac:dyDescent="0.25">
      <c r="A115" s="8" t="s">
        <v>2</v>
      </c>
      <c r="B115" s="5">
        <f>+'[6]ADM. PUBL. NO FINAN 1.1 TRIM'!B158</f>
        <v>0</v>
      </c>
      <c r="C115" s="5">
        <f>+'[6]ADM. PUBL. NO FINAN 1.1 TRIM'!C158</f>
        <v>0</v>
      </c>
      <c r="D115" s="5">
        <f>+'[6]ADM. PUBL. NO FINAN 1.1 TRIM'!D158</f>
        <v>0</v>
      </c>
      <c r="E115" s="5">
        <v>508144531.42000002</v>
      </c>
      <c r="F115" s="5">
        <f t="shared" si="1"/>
        <v>508144531.42000002</v>
      </c>
    </row>
    <row r="116" spans="1:6" ht="15.75" thickBot="1" x14ac:dyDescent="0.3">
      <c r="A116" s="7" t="s">
        <v>1</v>
      </c>
      <c r="B116" s="6">
        <f>+'[6]ADM. PUBL. NO FINAN 1.1 TRIM'!B159</f>
        <v>0</v>
      </c>
      <c r="C116" s="6">
        <f>+'[6]ADM. PUBL. NO FINAN 1.1 TRIM'!C159</f>
        <v>0</v>
      </c>
      <c r="D116" s="6">
        <f>+'[6]ADM. PUBL. NO FINAN 1.1 TRIM'!D159</f>
        <v>0</v>
      </c>
      <c r="E116" s="6">
        <f>+'[6]ADM. PUBL. NO FINAN 1.1 TRIM'!E159</f>
        <v>0</v>
      </c>
      <c r="F116" s="5">
        <f t="shared" si="1"/>
        <v>0</v>
      </c>
    </row>
    <row r="117" spans="1:6" ht="15.75" thickBot="1" x14ac:dyDescent="0.3">
      <c r="A117" s="4" t="s">
        <v>0</v>
      </c>
      <c r="B117" s="3">
        <f>+B92+B94-B106</f>
        <v>30502412221.176659</v>
      </c>
      <c r="C117" s="3">
        <f>+C92+C94-C106</f>
        <v>18924362421.98996</v>
      </c>
      <c r="D117" s="3">
        <f>+D92+D94-D106</f>
        <v>0</v>
      </c>
      <c r="E117" s="3">
        <f>+E92+E94-E106</f>
        <v>2440046209.3200207</v>
      </c>
      <c r="F117" s="3">
        <f t="shared" si="1"/>
        <v>51866820852.486641</v>
      </c>
    </row>
    <row r="118" spans="1:6" ht="14.25" customHeight="1" x14ac:dyDescent="0.25">
      <c r="B118" s="2"/>
      <c r="C118" s="2"/>
      <c r="D118" s="2"/>
      <c r="E118" s="2"/>
      <c r="F118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41" right="0.22" top="0.2" bottom="0.21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1.4P 2024</vt:lpstr>
      <vt:lpstr>'1.4P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Agostina Perrig</dc:creator>
  <cp:lastModifiedBy>Agostina Perrig</cp:lastModifiedBy>
  <cp:lastPrinted>2025-04-11T15:56:37Z</cp:lastPrinted>
  <dcterms:created xsi:type="dcterms:W3CDTF">2024-09-23T15:24:25Z</dcterms:created>
  <dcterms:modified xsi:type="dcterms:W3CDTF">2025-04-11T15:57:19Z</dcterms:modified>
</cp:coreProperties>
</file>