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i unidad\RESPONSABILIDAD FISCAL\05 - Información enviada a CFRF\2025\ll Trimestre\Enviar a WEB\"/>
    </mc:Choice>
  </mc:AlternateContent>
  <xr:revisionPtr revIDLastSave="0" documentId="13_ncr:1_{7D362495-D41D-40BF-8002-BBD164530D89}" xr6:coauthVersionLast="47" xr6:coauthVersionMax="47" xr10:uidLastSave="{00000000-0000-0000-0000-000000000000}"/>
  <bookViews>
    <workbookView xWindow="-120" yWindow="-120" windowWidth="29040" windowHeight="15720" xr2:uid="{758B6626-4242-492D-BF5A-68E69AA76FF5}"/>
  </bookViews>
  <sheets>
    <sheet name="PAGADO" sheetId="1" r:id="rId1"/>
    <sheet name="DEVENGADO" sheetId="2" r:id="rId2"/>
    <sheet name="STOCK A MARZO" sheetId="3" state="hidden" r:id="rId3"/>
    <sheet name="PROYECCIÓN 2025" sheetId="9" state="hidden" r:id="rId4"/>
    <sheet name="STOCK A JUNIO" sheetId="4" r:id="rId5"/>
    <sheet name="STOCK A SEPTIEMBRE" sheetId="7" state="hidden" r:id="rId6"/>
    <sheet name="STOCK A DICIEMBRE" sheetId="8" state="hidden" r:id="rId7"/>
  </sheets>
  <definedNames>
    <definedName name="_xlnm.Print_Area" localSheetId="4">'STOCK A JUNIO'!$A$1:$L$98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0" i="3" l="1"/>
  <c r="R24" i="2"/>
  <c r="Q24" i="2"/>
  <c r="R49" i="2"/>
  <c r="R48" i="2"/>
  <c r="R47" i="2"/>
  <c r="R46" i="2"/>
  <c r="R45" i="2"/>
  <c r="R44" i="2"/>
  <c r="R43" i="2"/>
  <c r="R42" i="2"/>
  <c r="R41" i="2"/>
  <c r="R40" i="2"/>
  <c r="R39" i="2"/>
  <c r="R38" i="2"/>
  <c r="R37" i="2"/>
  <c r="R36" i="2"/>
  <c r="R35" i="2"/>
  <c r="R34" i="2"/>
  <c r="R33" i="2"/>
  <c r="R32" i="2"/>
  <c r="R31" i="2"/>
  <c r="R30" i="2"/>
  <c r="R29" i="2"/>
  <c r="R28" i="2"/>
  <c r="R27" i="2"/>
  <c r="R25" i="2"/>
  <c r="R23" i="2"/>
  <c r="R22" i="2"/>
  <c r="R21" i="2"/>
  <c r="R20" i="2"/>
  <c r="R19" i="2"/>
  <c r="R18" i="2"/>
  <c r="R17" i="2"/>
  <c r="R15" i="2"/>
  <c r="R14" i="2"/>
  <c r="R13" i="2"/>
  <c r="R12" i="2"/>
  <c r="R11" i="2"/>
  <c r="Q49" i="2"/>
  <c r="Q48" i="2"/>
  <c r="Q47" i="2"/>
  <c r="Q46" i="2"/>
  <c r="Q45" i="2"/>
  <c r="Q44" i="2"/>
  <c r="Q43" i="2"/>
  <c r="Q42" i="2"/>
  <c r="Q41" i="2"/>
  <c r="Q40" i="2"/>
  <c r="Q39" i="2"/>
  <c r="Q38" i="2"/>
  <c r="Q37" i="2"/>
  <c r="Q36" i="2"/>
  <c r="Q35" i="2"/>
  <c r="Q34" i="2"/>
  <c r="Q33" i="2"/>
  <c r="Q32" i="2"/>
  <c r="Q31" i="2"/>
  <c r="Q30" i="2"/>
  <c r="Q29" i="2"/>
  <c r="Q28" i="2"/>
  <c r="Q27" i="2"/>
  <c r="Q25" i="2"/>
  <c r="Q23" i="2"/>
  <c r="Q22" i="2"/>
  <c r="Q21" i="2"/>
  <c r="Q20" i="2"/>
  <c r="Q19" i="2"/>
  <c r="Q18" i="2"/>
  <c r="Q17" i="2"/>
  <c r="Q15" i="2"/>
  <c r="Q14" i="2"/>
  <c r="Q13" i="2"/>
  <c r="Q12" i="2"/>
  <c r="Q11" i="2"/>
  <c r="H28" i="9" l="1"/>
  <c r="K28" i="9" s="1"/>
  <c r="B53" i="9"/>
  <c r="M52" i="9"/>
  <c r="L52" i="9"/>
  <c r="J52" i="9"/>
  <c r="I52" i="9"/>
  <c r="G52" i="9"/>
  <c r="F52" i="9"/>
  <c r="E52" i="9"/>
  <c r="D52" i="9"/>
  <c r="C52" i="9"/>
  <c r="B52" i="9"/>
  <c r="N51" i="9"/>
  <c r="M51" i="9"/>
  <c r="L51" i="9"/>
  <c r="K51" i="9"/>
  <c r="J51" i="9"/>
  <c r="I51" i="9"/>
  <c r="H51" i="9"/>
  <c r="G51" i="9"/>
  <c r="F51" i="9"/>
  <c r="E51" i="9"/>
  <c r="D51" i="9"/>
  <c r="C51" i="9"/>
  <c r="B51" i="9"/>
  <c r="C49" i="9"/>
  <c r="D49" i="9" s="1"/>
  <c r="E49" i="9" s="1"/>
  <c r="R48" i="9"/>
  <c r="Q48" i="9"/>
  <c r="P48" i="9"/>
  <c r="O48" i="9"/>
  <c r="R47" i="9"/>
  <c r="Q47" i="9"/>
  <c r="P47" i="9"/>
  <c r="O47" i="9"/>
  <c r="N46" i="9"/>
  <c r="M46" i="9"/>
  <c r="L46" i="9"/>
  <c r="K46" i="9"/>
  <c r="J46" i="9"/>
  <c r="I46" i="9"/>
  <c r="H46" i="9"/>
  <c r="G46" i="9"/>
  <c r="F46" i="9"/>
  <c r="E46" i="9"/>
  <c r="D46" i="9"/>
  <c r="C46" i="9"/>
  <c r="C44" i="9"/>
  <c r="D44" i="9" s="1"/>
  <c r="E44" i="9" s="1"/>
  <c r="R43" i="9"/>
  <c r="Q43" i="9"/>
  <c r="P43" i="9"/>
  <c r="O43" i="9"/>
  <c r="R42" i="9"/>
  <c r="Q42" i="9"/>
  <c r="P42" i="9"/>
  <c r="O42" i="9"/>
  <c r="N41" i="9"/>
  <c r="M41" i="9"/>
  <c r="L41" i="9"/>
  <c r="K41" i="9"/>
  <c r="J41" i="9"/>
  <c r="I41" i="9"/>
  <c r="H41" i="9"/>
  <c r="G41" i="9"/>
  <c r="F41" i="9"/>
  <c r="E41" i="9"/>
  <c r="D41" i="9"/>
  <c r="C41" i="9"/>
  <c r="C39" i="9"/>
  <c r="D39" i="9" s="1"/>
  <c r="E39" i="9" s="1"/>
  <c r="R38" i="9"/>
  <c r="Q38" i="9"/>
  <c r="P38" i="9"/>
  <c r="O38" i="9"/>
  <c r="R37" i="9"/>
  <c r="Q37" i="9"/>
  <c r="P37" i="9"/>
  <c r="O37" i="9"/>
  <c r="N36" i="9"/>
  <c r="M36" i="9"/>
  <c r="L36" i="9"/>
  <c r="K36" i="9"/>
  <c r="J36" i="9"/>
  <c r="I36" i="9"/>
  <c r="H36" i="9"/>
  <c r="G36" i="9"/>
  <c r="F36" i="9"/>
  <c r="E36" i="9"/>
  <c r="D36" i="9"/>
  <c r="C36" i="9"/>
  <c r="C34" i="9"/>
  <c r="D34" i="9" s="1"/>
  <c r="E34" i="9" s="1"/>
  <c r="R33" i="9"/>
  <c r="Q33" i="9"/>
  <c r="P33" i="9"/>
  <c r="O33" i="9"/>
  <c r="R32" i="9"/>
  <c r="Q32" i="9"/>
  <c r="P32" i="9"/>
  <c r="O32" i="9"/>
  <c r="N31" i="9"/>
  <c r="M31" i="9"/>
  <c r="L31" i="9"/>
  <c r="K31" i="9"/>
  <c r="J31" i="9"/>
  <c r="I31" i="9"/>
  <c r="H31" i="9"/>
  <c r="G31" i="9"/>
  <c r="F31" i="9"/>
  <c r="E31" i="9"/>
  <c r="D31" i="9"/>
  <c r="C31" i="9"/>
  <c r="C29" i="9"/>
  <c r="D29" i="9" s="1"/>
  <c r="E29" i="9" s="1"/>
  <c r="P28" i="9"/>
  <c r="O28" i="9"/>
  <c r="R27" i="9"/>
  <c r="Q27" i="9"/>
  <c r="P27" i="9"/>
  <c r="O27" i="9"/>
  <c r="M26" i="9"/>
  <c r="L26" i="9"/>
  <c r="J26" i="9"/>
  <c r="I26" i="9"/>
  <c r="H26" i="9"/>
  <c r="G26" i="9"/>
  <c r="F26" i="9"/>
  <c r="E26" i="9"/>
  <c r="D26" i="9"/>
  <c r="C26" i="9"/>
  <c r="C24" i="9"/>
  <c r="R23" i="9"/>
  <c r="Q23" i="9"/>
  <c r="P23" i="9"/>
  <c r="O23" i="9"/>
  <c r="R22" i="9"/>
  <c r="Q22" i="9"/>
  <c r="P22" i="9"/>
  <c r="O22" i="9"/>
  <c r="N21" i="9"/>
  <c r="M21" i="9"/>
  <c r="L21" i="9"/>
  <c r="K21" i="9"/>
  <c r="J21" i="9"/>
  <c r="I21" i="9"/>
  <c r="H21" i="9"/>
  <c r="G21" i="9"/>
  <c r="F21" i="9"/>
  <c r="E21" i="9"/>
  <c r="D21" i="9"/>
  <c r="C21" i="9"/>
  <c r="R19" i="9"/>
  <c r="Q19" i="9"/>
  <c r="P19" i="9"/>
  <c r="O19" i="9"/>
  <c r="R18" i="9"/>
  <c r="Q18" i="9"/>
  <c r="P18" i="9"/>
  <c r="O18" i="9"/>
  <c r="R17" i="9"/>
  <c r="Q17" i="9"/>
  <c r="P17" i="9"/>
  <c r="O17" i="9"/>
  <c r="N16" i="9"/>
  <c r="M16" i="9"/>
  <c r="L16" i="9"/>
  <c r="K16" i="9"/>
  <c r="J16" i="9"/>
  <c r="I16" i="9"/>
  <c r="H16" i="9"/>
  <c r="G16" i="9"/>
  <c r="F16" i="9"/>
  <c r="E16" i="9"/>
  <c r="D16" i="9"/>
  <c r="C16" i="9"/>
  <c r="Q16" i="9" s="1"/>
  <c r="R14" i="9"/>
  <c r="Q14" i="9"/>
  <c r="P14" i="9"/>
  <c r="O14" i="9"/>
  <c r="R13" i="9"/>
  <c r="Q13" i="9"/>
  <c r="P13" i="9"/>
  <c r="O13" i="9"/>
  <c r="R12" i="9"/>
  <c r="Q12" i="9"/>
  <c r="P12" i="9"/>
  <c r="O12" i="9"/>
  <c r="N11" i="9"/>
  <c r="M11" i="9"/>
  <c r="L11" i="9"/>
  <c r="K11" i="9"/>
  <c r="J11" i="9"/>
  <c r="I11" i="9"/>
  <c r="H11" i="9"/>
  <c r="G11" i="9"/>
  <c r="F11" i="9"/>
  <c r="E11" i="9"/>
  <c r="D11" i="9"/>
  <c r="C11" i="9"/>
  <c r="Q16" i="2" l="1"/>
  <c r="R16" i="2"/>
  <c r="Q26" i="2"/>
  <c r="R26" i="2"/>
  <c r="Q46" i="9"/>
  <c r="P21" i="9"/>
  <c r="P31" i="9"/>
  <c r="H52" i="9"/>
  <c r="P11" i="9"/>
  <c r="O21" i="9"/>
  <c r="O41" i="9"/>
  <c r="Q11" i="9"/>
  <c r="Q36" i="9"/>
  <c r="O46" i="9"/>
  <c r="O51" i="9"/>
  <c r="P46" i="9"/>
  <c r="O31" i="9"/>
  <c r="N28" i="9"/>
  <c r="R28" i="9"/>
  <c r="R52" i="9" s="1"/>
  <c r="K26" i="9"/>
  <c r="Q26" i="9" s="1"/>
  <c r="K52" i="9"/>
  <c r="Q28" i="9"/>
  <c r="Q52" i="9" s="1"/>
  <c r="P16" i="9"/>
  <c r="P51" i="9"/>
  <c r="Q41" i="9"/>
  <c r="R16" i="9"/>
  <c r="R31" i="9"/>
  <c r="R46" i="9"/>
  <c r="R36" i="9"/>
  <c r="C53" i="9"/>
  <c r="D24" i="9"/>
  <c r="E24" i="9" s="1"/>
  <c r="E53" i="9" s="1"/>
  <c r="P36" i="9"/>
  <c r="P26" i="9"/>
  <c r="O52" i="9"/>
  <c r="P41" i="9"/>
  <c r="R51" i="9"/>
  <c r="Q21" i="9"/>
  <c r="P52" i="9"/>
  <c r="R11" i="9"/>
  <c r="Q51" i="9"/>
  <c r="O49" i="9"/>
  <c r="F49" i="9"/>
  <c r="G49" i="9" s="1"/>
  <c r="H49" i="9" s="1"/>
  <c r="O39" i="9"/>
  <c r="F39" i="9"/>
  <c r="G39" i="9" s="1"/>
  <c r="H39" i="9" s="1"/>
  <c r="O29" i="9"/>
  <c r="F29" i="9"/>
  <c r="G29" i="9" s="1"/>
  <c r="H29" i="9" s="1"/>
  <c r="F44" i="9"/>
  <c r="G44" i="9" s="1"/>
  <c r="H44" i="9" s="1"/>
  <c r="O44" i="9"/>
  <c r="F34" i="9"/>
  <c r="G34" i="9" s="1"/>
  <c r="H34" i="9" s="1"/>
  <c r="O34" i="9"/>
  <c r="R41" i="9"/>
  <c r="Q31" i="9"/>
  <c r="O16" i="9"/>
  <c r="O11" i="9"/>
  <c r="O26" i="9"/>
  <c r="O36" i="9"/>
  <c r="R21" i="9"/>
  <c r="Q15" i="1"/>
  <c r="R15" i="1"/>
  <c r="Q20" i="1"/>
  <c r="R20" i="1"/>
  <c r="Q25" i="1"/>
  <c r="R25" i="1"/>
  <c r="Q30" i="1"/>
  <c r="R30" i="1"/>
  <c r="Q35" i="1"/>
  <c r="R35" i="1"/>
  <c r="Q40" i="1"/>
  <c r="R40" i="1"/>
  <c r="Q45" i="1"/>
  <c r="R45" i="1"/>
  <c r="G30" i="3"/>
  <c r="D53" i="9" l="1"/>
  <c r="F24" i="9"/>
  <c r="O24" i="9"/>
  <c r="O53" i="9" s="1"/>
  <c r="N26" i="9"/>
  <c r="R26" i="9" s="1"/>
  <c r="N52" i="9"/>
  <c r="G24" i="9"/>
  <c r="F53" i="9"/>
  <c r="I34" i="9"/>
  <c r="J34" i="9" s="1"/>
  <c r="K34" i="9" s="1"/>
  <c r="P34" i="9"/>
  <c r="I44" i="9"/>
  <c r="J44" i="9" s="1"/>
  <c r="K44" i="9" s="1"/>
  <c r="P44" i="9"/>
  <c r="P29" i="9"/>
  <c r="I29" i="9"/>
  <c r="J29" i="9" s="1"/>
  <c r="K29" i="9" s="1"/>
  <c r="P39" i="9"/>
  <c r="I39" i="9"/>
  <c r="J39" i="9" s="1"/>
  <c r="K39" i="9" s="1"/>
  <c r="P49" i="9"/>
  <c r="I49" i="9"/>
  <c r="J49" i="9" s="1"/>
  <c r="K49" i="9" s="1"/>
  <c r="E28" i="7"/>
  <c r="E27" i="7"/>
  <c r="L89" i="8"/>
  <c r="K89" i="8"/>
  <c r="J89" i="8"/>
  <c r="I89" i="8"/>
  <c r="H89" i="8"/>
  <c r="G89" i="8"/>
  <c r="L77" i="8"/>
  <c r="K77" i="8"/>
  <c r="J77" i="8"/>
  <c r="I77" i="8"/>
  <c r="H77" i="8"/>
  <c r="G77" i="8"/>
  <c r="F77" i="8"/>
  <c r="E77" i="8"/>
  <c r="L47" i="8"/>
  <c r="K47" i="8"/>
  <c r="J47" i="8"/>
  <c r="I47" i="8"/>
  <c r="H47" i="8"/>
  <c r="G47" i="8"/>
  <c r="F47" i="8"/>
  <c r="E47" i="8"/>
  <c r="L42" i="8"/>
  <c r="L40" i="8" s="1"/>
  <c r="K42" i="8"/>
  <c r="K40" i="8" s="1"/>
  <c r="J42" i="8"/>
  <c r="J40" i="8" s="1"/>
  <c r="I42" i="8"/>
  <c r="I40" i="8" s="1"/>
  <c r="H42" i="8"/>
  <c r="H40" i="8" s="1"/>
  <c r="G42" i="8"/>
  <c r="G40" i="8" s="1"/>
  <c r="F42" i="8"/>
  <c r="F40" i="8" s="1"/>
  <c r="E42" i="8"/>
  <c r="E40" i="8"/>
  <c r="L34" i="8"/>
  <c r="I34" i="8"/>
  <c r="F34" i="8"/>
  <c r="L27" i="8"/>
  <c r="I27" i="8"/>
  <c r="F27" i="8"/>
  <c r="F17" i="8" s="1"/>
  <c r="F15" i="8" s="1"/>
  <c r="L17" i="8"/>
  <c r="L15" i="8" s="1"/>
  <c r="I17" i="8"/>
  <c r="I15" i="8" s="1"/>
  <c r="L88" i="7"/>
  <c r="K88" i="7"/>
  <c r="J88" i="7"/>
  <c r="I88" i="7"/>
  <c r="H88" i="7"/>
  <c r="G88" i="7"/>
  <c r="L76" i="7"/>
  <c r="K76" i="7"/>
  <c r="J76" i="7"/>
  <c r="I76" i="7"/>
  <c r="H76" i="7"/>
  <c r="G76" i="7"/>
  <c r="F76" i="7"/>
  <c r="E76" i="7"/>
  <c r="L46" i="7"/>
  <c r="K46" i="7"/>
  <c r="J46" i="7"/>
  <c r="I46" i="7"/>
  <c r="H46" i="7"/>
  <c r="G46" i="7"/>
  <c r="F46" i="7"/>
  <c r="E46" i="7"/>
  <c r="L41" i="7"/>
  <c r="K41" i="7"/>
  <c r="J41" i="7"/>
  <c r="I41" i="7"/>
  <c r="I39" i="7" s="1"/>
  <c r="H41" i="7"/>
  <c r="H39" i="7" s="1"/>
  <c r="G41" i="7"/>
  <c r="G39" i="7" s="1"/>
  <c r="F41" i="7"/>
  <c r="F39" i="7" s="1"/>
  <c r="E41" i="7"/>
  <c r="E39" i="7" s="1"/>
  <c r="L39" i="7"/>
  <c r="K39" i="7"/>
  <c r="J39" i="7"/>
  <c r="L33" i="7"/>
  <c r="I33" i="7"/>
  <c r="F33" i="7"/>
  <c r="L26" i="7"/>
  <c r="I26" i="7"/>
  <c r="F26" i="7"/>
  <c r="L17" i="7"/>
  <c r="L15" i="7" s="1"/>
  <c r="I17" i="7"/>
  <c r="I15" i="7" s="1"/>
  <c r="F17" i="7"/>
  <c r="F15" i="7" s="1"/>
  <c r="E26" i="7" l="1"/>
  <c r="Q34" i="9"/>
  <c r="L34" i="9"/>
  <c r="M34" i="9" s="1"/>
  <c r="N34" i="9" s="1"/>
  <c r="R34" i="9" s="1"/>
  <c r="Q29" i="9"/>
  <c r="L29" i="9"/>
  <c r="M29" i="9" s="1"/>
  <c r="N29" i="9" s="1"/>
  <c r="R29" i="9" s="1"/>
  <c r="Q49" i="9"/>
  <c r="L49" i="9"/>
  <c r="M49" i="9" s="1"/>
  <c r="N49" i="9" s="1"/>
  <c r="R49" i="9" s="1"/>
  <c r="Q39" i="9"/>
  <c r="L39" i="9"/>
  <c r="M39" i="9" s="1"/>
  <c r="N39" i="9" s="1"/>
  <c r="R39" i="9" s="1"/>
  <c r="L44" i="9"/>
  <c r="M44" i="9" s="1"/>
  <c r="N44" i="9" s="1"/>
  <c r="R44" i="9" s="1"/>
  <c r="Q44" i="9"/>
  <c r="H24" i="9"/>
  <c r="G53" i="9"/>
  <c r="I83" i="8"/>
  <c r="L82" i="7"/>
  <c r="F83" i="8"/>
  <c r="L83" i="8"/>
  <c r="F82" i="7"/>
  <c r="I82" i="7"/>
  <c r="H53" i="9" l="1"/>
  <c r="P24" i="9"/>
  <c r="P53" i="9" s="1"/>
  <c r="I24" i="9"/>
  <c r="G27" i="7"/>
  <c r="Q12" i="1"/>
  <c r="I53" i="9" l="1"/>
  <c r="J24" i="9"/>
  <c r="K24" i="9" l="1"/>
  <c r="J53" i="9"/>
  <c r="K31" i="3"/>
  <c r="E38" i="8"/>
  <c r="E37" i="7"/>
  <c r="L32" i="3"/>
  <c r="L29" i="3" s="1"/>
  <c r="L25" i="3"/>
  <c r="E36" i="3"/>
  <c r="E35" i="3"/>
  <c r="E34" i="3"/>
  <c r="E33" i="3"/>
  <c r="K53" i="9" l="1"/>
  <c r="L24" i="9"/>
  <c r="Q24" i="9"/>
  <c r="Q53" i="9" s="1"/>
  <c r="E32" i="3"/>
  <c r="L17" i="3"/>
  <c r="M24" i="9" l="1"/>
  <c r="L53" i="9"/>
  <c r="A11" i="1"/>
  <c r="A12" i="1"/>
  <c r="A13" i="1"/>
  <c r="A14" i="1"/>
  <c r="A16" i="1"/>
  <c r="A17" i="1"/>
  <c r="A18" i="1"/>
  <c r="A19" i="1"/>
  <c r="A21" i="1"/>
  <c r="A22" i="1"/>
  <c r="A23" i="1"/>
  <c r="A24" i="1"/>
  <c r="A26" i="1"/>
  <c r="A27" i="1"/>
  <c r="A28" i="1"/>
  <c r="A29" i="1"/>
  <c r="A31" i="1"/>
  <c r="A32" i="1"/>
  <c r="A33" i="1"/>
  <c r="A34" i="1"/>
  <c r="A36" i="1"/>
  <c r="A37" i="1"/>
  <c r="A38" i="1"/>
  <c r="A39" i="1"/>
  <c r="A41" i="1"/>
  <c r="A42" i="1"/>
  <c r="A43" i="1"/>
  <c r="A44" i="1"/>
  <c r="A46" i="1"/>
  <c r="A47" i="1"/>
  <c r="A48" i="1"/>
  <c r="A49" i="1"/>
  <c r="A51" i="1"/>
  <c r="A52" i="1"/>
  <c r="A53" i="1"/>
  <c r="L88" i="4"/>
  <c r="K88" i="4"/>
  <c r="J88" i="4"/>
  <c r="I88" i="4"/>
  <c r="H88" i="4"/>
  <c r="G88" i="4"/>
  <c r="L87" i="3"/>
  <c r="K87" i="3"/>
  <c r="J87" i="3"/>
  <c r="I87" i="3"/>
  <c r="H87" i="3"/>
  <c r="G87" i="3"/>
  <c r="L75" i="3"/>
  <c r="K75" i="3"/>
  <c r="J75" i="3"/>
  <c r="I75" i="3"/>
  <c r="H75" i="3"/>
  <c r="G75" i="3"/>
  <c r="F75" i="3"/>
  <c r="E75" i="3"/>
  <c r="L45" i="3"/>
  <c r="K45" i="3"/>
  <c r="J45" i="3"/>
  <c r="I45" i="3"/>
  <c r="H45" i="3"/>
  <c r="G45" i="3"/>
  <c r="F45" i="3"/>
  <c r="E45" i="3"/>
  <c r="L40" i="3"/>
  <c r="L38" i="3" s="1"/>
  <c r="I40" i="3"/>
  <c r="I38" i="3" s="1"/>
  <c r="F40" i="3"/>
  <c r="F38" i="3" s="1"/>
  <c r="I32" i="3"/>
  <c r="I29" i="3" s="1"/>
  <c r="F32" i="3"/>
  <c r="F29" i="3" s="1"/>
  <c r="I25" i="3"/>
  <c r="F25" i="3"/>
  <c r="Q49" i="1"/>
  <c r="H30" i="3"/>
  <c r="R19" i="1"/>
  <c r="E29" i="8" s="1"/>
  <c r="Q19" i="1"/>
  <c r="M53" i="9" l="1"/>
  <c r="N24" i="9"/>
  <c r="E27" i="3"/>
  <c r="R14" i="1"/>
  <c r="E28" i="8" s="1"/>
  <c r="E27" i="8" s="1"/>
  <c r="E26" i="3"/>
  <c r="E25" i="3" s="1"/>
  <c r="Q14" i="1"/>
  <c r="H29" i="8"/>
  <c r="R18" i="1"/>
  <c r="K29" i="8" s="1"/>
  <c r="H28" i="7"/>
  <c r="K28" i="7" s="1"/>
  <c r="Q18" i="1"/>
  <c r="H28" i="8"/>
  <c r="R13" i="1"/>
  <c r="K28" i="8" s="1"/>
  <c r="H26" i="3"/>
  <c r="K26" i="3"/>
  <c r="H27" i="7"/>
  <c r="Q13" i="1"/>
  <c r="R12" i="1"/>
  <c r="J28" i="8" s="1"/>
  <c r="J26" i="3"/>
  <c r="J25" i="3" s="1"/>
  <c r="H27" i="3"/>
  <c r="K27" i="3"/>
  <c r="G26" i="3"/>
  <c r="G25" i="3" s="1"/>
  <c r="G28" i="8"/>
  <c r="F17" i="3"/>
  <c r="F15" i="3" s="1"/>
  <c r="F81" i="3" s="1"/>
  <c r="I17" i="3"/>
  <c r="I15" i="3" s="1"/>
  <c r="I81" i="3" s="1"/>
  <c r="L15" i="3"/>
  <c r="L81" i="3" s="1"/>
  <c r="K30" i="3"/>
  <c r="J40" i="3"/>
  <c r="J38" i="3" s="1"/>
  <c r="J30" i="3"/>
  <c r="K40" i="3"/>
  <c r="K38" i="3" s="1"/>
  <c r="E40" i="3"/>
  <c r="E38" i="3" s="1"/>
  <c r="H25" i="3" l="1"/>
  <c r="N53" i="9"/>
  <c r="R24" i="9"/>
  <c r="R53" i="9" s="1"/>
  <c r="K25" i="3"/>
  <c r="K27" i="7"/>
  <c r="K26" i="7" s="1"/>
  <c r="H26" i="7"/>
  <c r="J27" i="7"/>
  <c r="J26" i="7" s="1"/>
  <c r="G27" i="8"/>
  <c r="R49" i="1" l="1"/>
  <c r="H27" i="8"/>
  <c r="K27" i="8"/>
  <c r="E35" i="8" l="1"/>
  <c r="E34" i="7"/>
  <c r="E36" i="8"/>
  <c r="E35" i="7"/>
  <c r="E37" i="8" l="1"/>
  <c r="E36" i="7"/>
  <c r="E33" i="7"/>
  <c r="E34" i="8"/>
  <c r="Q34" i="1" l="1"/>
  <c r="Q39" i="1"/>
  <c r="Q44" i="1" l="1"/>
  <c r="R39" i="1" l="1"/>
  <c r="R34" i="1"/>
  <c r="R44" i="1" l="1"/>
  <c r="R38" i="1" l="1"/>
  <c r="R43" i="1"/>
  <c r="Q27" i="1"/>
  <c r="R42" i="1"/>
  <c r="R27" i="1"/>
  <c r="J27" i="3"/>
  <c r="R28" i="1"/>
  <c r="K33" i="8" s="1"/>
  <c r="Q38" i="1"/>
  <c r="H31" i="3"/>
  <c r="Q17" i="1"/>
  <c r="R46" i="1"/>
  <c r="Q28" i="1"/>
  <c r="K32" i="7" s="1"/>
  <c r="R37" i="1"/>
  <c r="Q37" i="1"/>
  <c r="Q43" i="1"/>
  <c r="R47" i="1"/>
  <c r="Q36" i="1"/>
  <c r="R36" i="1"/>
  <c r="Q47" i="1"/>
  <c r="J29" i="8"/>
  <c r="J27" i="8" s="1"/>
  <c r="R26" i="1"/>
  <c r="Q26" i="1"/>
  <c r="Q11" i="1"/>
  <c r="R11" i="1"/>
  <c r="R16" i="1"/>
  <c r="Q16" i="1"/>
  <c r="Q42" i="1"/>
  <c r="Q31" i="1"/>
  <c r="R31" i="1"/>
  <c r="Q41" i="1"/>
  <c r="R41" i="1"/>
  <c r="Q48" i="1"/>
  <c r="R48" i="1"/>
  <c r="R17" i="1"/>
  <c r="G31" i="3" l="1"/>
  <c r="G41" i="3"/>
  <c r="G40" i="3" s="1"/>
  <c r="G38" i="3" s="1"/>
  <c r="J36" i="7"/>
  <c r="H41" i="3"/>
  <c r="H40" i="3" s="1"/>
  <c r="H38" i="3" s="1"/>
  <c r="R33" i="1"/>
  <c r="Q33" i="1"/>
  <c r="Q32" i="1"/>
  <c r="R32" i="1"/>
  <c r="G27" i="3"/>
  <c r="G37" i="8"/>
  <c r="G36" i="7"/>
  <c r="G37" i="7"/>
  <c r="G38" i="8"/>
  <c r="G28" i="7"/>
  <c r="G26" i="7" s="1"/>
  <c r="H33" i="8"/>
  <c r="H32" i="7"/>
  <c r="J32" i="7"/>
  <c r="K37" i="7"/>
  <c r="K38" i="8"/>
  <c r="J37" i="7"/>
  <c r="J38" i="8"/>
  <c r="K36" i="3"/>
  <c r="J36" i="3"/>
  <c r="H34" i="3"/>
  <c r="G34" i="3"/>
  <c r="K33" i="3"/>
  <c r="J33" i="3"/>
  <c r="G33" i="3"/>
  <c r="H33" i="3"/>
  <c r="K35" i="3"/>
  <c r="J35" i="3"/>
  <c r="K34" i="3"/>
  <c r="J34" i="3"/>
  <c r="G36" i="3"/>
  <c r="H36" i="3"/>
  <c r="H35" i="3"/>
  <c r="G35" i="3"/>
  <c r="Q46" i="1"/>
  <c r="J37" i="8" l="1"/>
  <c r="H32" i="3"/>
  <c r="J31" i="3"/>
  <c r="J33" i="8"/>
  <c r="K37" i="8"/>
  <c r="K36" i="7"/>
  <c r="K34" i="7"/>
  <c r="K35" i="8"/>
  <c r="J34" i="7"/>
  <c r="J35" i="8"/>
  <c r="K35" i="7"/>
  <c r="K36" i="8"/>
  <c r="J36" i="8"/>
  <c r="J35" i="7"/>
  <c r="J32" i="3"/>
  <c r="K32" i="3"/>
  <c r="K29" i="3" s="1"/>
  <c r="G32" i="3"/>
  <c r="G29" i="3" s="1"/>
  <c r="H29" i="3"/>
  <c r="J29" i="3" l="1"/>
  <c r="G17" i="3"/>
  <c r="G15" i="3" s="1"/>
  <c r="G81" i="3" s="1"/>
  <c r="J17" i="3"/>
  <c r="J15" i="3" s="1"/>
  <c r="J81" i="3" s="1"/>
  <c r="K17" i="3"/>
  <c r="K15" i="3" s="1"/>
  <c r="K81" i="3" s="1"/>
  <c r="H17" i="3"/>
  <c r="H15" i="3" s="1"/>
  <c r="H81" i="3" s="1"/>
  <c r="K34" i="8"/>
  <c r="K33" i="7"/>
  <c r="J34" i="8"/>
  <c r="J33" i="7"/>
  <c r="Q29" i="1" l="1"/>
  <c r="E31" i="3"/>
  <c r="E29" i="3" s="1"/>
  <c r="E17" i="3" s="1"/>
  <c r="R29" i="1"/>
  <c r="E32" i="7"/>
  <c r="E15" i="3" l="1"/>
  <c r="E81" i="3" s="1"/>
  <c r="E33" i="8"/>
  <c r="Q51" i="2" l="1"/>
  <c r="Q51" i="1" s="1"/>
  <c r="R22" i="1"/>
  <c r="J32" i="8" s="1"/>
  <c r="J31" i="8" s="1"/>
  <c r="J17" i="8" s="1"/>
  <c r="J15" i="8" s="1"/>
  <c r="J83" i="8" s="1"/>
  <c r="Q22" i="1" l="1"/>
  <c r="J31" i="7" s="1"/>
  <c r="J30" i="7" s="1"/>
  <c r="J17" i="7" s="1"/>
  <c r="J15" i="7" s="1"/>
  <c r="J82" i="7" s="1"/>
  <c r="G31" i="7"/>
  <c r="G30" i="7" s="1"/>
  <c r="G17" i="7" s="1"/>
  <c r="G15" i="7" s="1"/>
  <c r="G82" i="7" s="1"/>
  <c r="G32" i="8"/>
  <c r="G31" i="8" s="1"/>
  <c r="G17" i="8" s="1"/>
  <c r="G15" i="8" s="1"/>
  <c r="G83" i="8" s="1"/>
  <c r="R51" i="2"/>
  <c r="R51" i="1" s="1"/>
  <c r="E31" i="7" l="1"/>
  <c r="E30" i="7" s="1"/>
  <c r="E17" i="7" l="1"/>
  <c r="E15" i="7" s="1"/>
  <c r="E82" i="7" s="1"/>
  <c r="Q24" i="1"/>
  <c r="Q53" i="2"/>
  <c r="Q53" i="1" s="1"/>
  <c r="R53" i="2" l="1"/>
  <c r="R53" i="1" s="1"/>
  <c r="R24" i="1"/>
  <c r="E32" i="8" s="1"/>
  <c r="E31" i="8" s="1"/>
  <c r="E17" i="8" s="1"/>
  <c r="E15" i="8" s="1"/>
  <c r="E83" i="8" s="1"/>
  <c r="Q23" i="1"/>
  <c r="K31" i="7" s="1"/>
  <c r="K30" i="7" s="1"/>
  <c r="K17" i="7" s="1"/>
  <c r="K15" i="7" s="1"/>
  <c r="K82" i="7" s="1"/>
  <c r="R52" i="2"/>
  <c r="R52" i="1" s="1"/>
  <c r="Q21" i="1" l="1"/>
  <c r="R21" i="1"/>
  <c r="Q52" i="2"/>
  <c r="Q52" i="1" s="1"/>
  <c r="H31" i="7"/>
  <c r="H30" i="7" s="1"/>
  <c r="H17" i="7" s="1"/>
  <c r="H15" i="7" s="1"/>
  <c r="H82" i="7" s="1"/>
  <c r="R23" i="1"/>
  <c r="K32" i="8" s="1"/>
  <c r="K31" i="8" s="1"/>
  <c r="K17" i="8" s="1"/>
  <c r="K15" i="8" s="1"/>
  <c r="K83" i="8" s="1"/>
  <c r="H32" i="8"/>
  <c r="H31" i="8" s="1"/>
  <c r="H17" i="8" s="1"/>
  <c r="H15" i="8" s="1"/>
  <c r="H83" i="8" s="1"/>
</calcChain>
</file>

<file path=xl/sharedStrings.xml><?xml version="1.0" encoding="utf-8"?>
<sst xmlns="http://schemas.openxmlformats.org/spreadsheetml/2006/main" count="420" uniqueCount="91">
  <si>
    <t>Apertura por tipo de Crédito</t>
  </si>
  <si>
    <t>ACUMULADO I TRIMESTRE</t>
  </si>
  <si>
    <t>ACUMULADO II TRIMESTRE</t>
  </si>
  <si>
    <t>ACUMULADO III TRIMESTRE</t>
  </si>
  <si>
    <t>ACUMULADO IV TRIMESTRE</t>
  </si>
  <si>
    <t xml:space="preserve">Amortización </t>
  </si>
  <si>
    <t>Servicios</t>
  </si>
  <si>
    <t>Capital Residual Actualizado</t>
  </si>
  <si>
    <t>Reestructuracion (Resolucion 741)</t>
  </si>
  <si>
    <t>BONO CONVERSION</t>
  </si>
  <si>
    <t>PROMES - GOBERNADOR GREGORES</t>
  </si>
  <si>
    <t>PROMES - HIPOLITO YRIGOYEN</t>
  </si>
  <si>
    <t>PROMES - LAS HERAS</t>
  </si>
  <si>
    <t>PROMES - TRES LAGOS</t>
  </si>
  <si>
    <t xml:space="preserve">Total Amortización </t>
  </si>
  <si>
    <t xml:space="preserve">Total Servicios </t>
  </si>
  <si>
    <t xml:space="preserve">Stok de Deuda </t>
  </si>
  <si>
    <t>ANEXO II</t>
  </si>
  <si>
    <t>Planilla 2</t>
  </si>
  <si>
    <t xml:space="preserve">STOCK DE DEUDA DE LA ADMINISTRACION PUBLICA NO FINANCIERA PROVINCIAL  </t>
  </si>
  <si>
    <t>SERVICIOS DEVENGADOS DEL PERIODO</t>
  </si>
  <si>
    <t>SERVICIOS BASE CAJA</t>
  </si>
  <si>
    <t>PRESTAMISTA</t>
  </si>
  <si>
    <t>MONEDA 
ORIGINAL</t>
  </si>
  <si>
    <t>VTO FINAL</t>
  </si>
  <si>
    <t>STOCK DEUDA</t>
  </si>
  <si>
    <t>USO DEL 
CRÉDITO</t>
  </si>
  <si>
    <t>AMORTIZACION</t>
  </si>
  <si>
    <t>INTERESES</t>
  </si>
  <si>
    <t>COMISIONES 
Y GASTOS</t>
  </si>
  <si>
    <t>GOBIERNO NACIONAL</t>
  </si>
  <si>
    <t>TESORO NACIONAL</t>
  </si>
  <si>
    <t>- FONDO FIDUCIARIO PARA EL DESARROLLO PROVINCIAL</t>
  </si>
  <si>
    <t>PESOS</t>
  </si>
  <si>
    <t>- FINANCIAMIENTO DE ORGANISMOS INTERNACIONALES DE CREDITO</t>
  </si>
  <si>
    <t xml:space="preserve">- FINANCIAMIENTO POR CONVENIOS BILATERALES INTERNACIONALES </t>
  </si>
  <si>
    <t>DOLARES</t>
  </si>
  <si>
    <t>- OTROS FONDOS FIDUCIARIOS</t>
  </si>
  <si>
    <t xml:space="preserve">   - FFFIR Z-0012-17-A</t>
  </si>
  <si>
    <t>- OTROS</t>
  </si>
  <si>
    <t xml:space="preserve">    - RESOLUCION 741</t>
  </si>
  <si>
    <t xml:space="preserve">    - BONO DE CONVERSION</t>
  </si>
  <si>
    <t xml:space="preserve">    - PROMES</t>
  </si>
  <si>
    <t xml:space="preserve">      - GOBERNADOR GREGORES</t>
  </si>
  <si>
    <t xml:space="preserve">      - HIPOLITO IRIGOYEN</t>
  </si>
  <si>
    <t xml:space="preserve">      - LAS HERAS</t>
  </si>
  <si>
    <t xml:space="preserve">      - TRES LAGOS</t>
  </si>
  <si>
    <t>ENTIDADES BANCARIAS Y FINANCIERAS</t>
  </si>
  <si>
    <t xml:space="preserve"> - ENTIDADES BANCARIAS Y FINANCIERAS REGIDAS POR B.C.R.A.</t>
  </si>
  <si>
    <t xml:space="preserve"> - ENTIDADES BANCARIAS Y FINANCIERAS NO REGIDAS POR EL B.C.R.A.</t>
  </si>
  <si>
    <t>PRESTAMOS DIRECTOS CON ORGANISMOS INTERNACIONALES</t>
  </si>
  <si>
    <t>- BID</t>
  </si>
  <si>
    <t>- BIRF</t>
  </si>
  <si>
    <t>DEUDA CONSOLIDADA (1)</t>
  </si>
  <si>
    <t>-xxx</t>
  </si>
  <si>
    <t>TITULOS PUBLICOS PROVINCIALES</t>
  </si>
  <si>
    <t>TITULOS PUBLICOS LOCALES</t>
  </si>
  <si>
    <t xml:space="preserve">   -Bonos Colocacion Voluntaria</t>
  </si>
  <si>
    <t xml:space="preserve">   -Bonos Colocacion No Voluntaria</t>
  </si>
  <si>
    <t xml:space="preserve">TITULOS PUBLICOS INTERNACIONALES </t>
  </si>
  <si>
    <r>
      <t xml:space="preserve">LETRAS DE LARGO PLAZO </t>
    </r>
    <r>
      <rPr>
        <vertAlign val="superscript"/>
        <sz val="10"/>
        <rFont val="Arial"/>
        <family val="2"/>
      </rPr>
      <t>(3)</t>
    </r>
  </si>
  <si>
    <t>Fecha emisión</t>
  </si>
  <si>
    <t>Letra 1</t>
  </si>
  <si>
    <t>Letra 2</t>
  </si>
  <si>
    <r>
      <t xml:space="preserve">GARANTIA Y/O AVALES </t>
    </r>
    <r>
      <rPr>
        <vertAlign val="superscript"/>
        <sz val="10"/>
        <rFont val="Arial"/>
        <family val="2"/>
      </rPr>
      <t>(2)</t>
    </r>
  </si>
  <si>
    <t>OTROS</t>
  </si>
  <si>
    <t xml:space="preserve"> - ADELANTOS REGALIAS HIDROCARBURIFERAS</t>
  </si>
  <si>
    <t xml:space="preserve"> - ADELANTOS REGALIAS HIDROCARBURIFERAS - INTRAMES</t>
  </si>
  <si>
    <t xml:space="preserve"> - ADELANTOS CANON HIDROCARBURIFERO</t>
  </si>
  <si>
    <t>TOTAL DE DEUDA PUBLICA PROVINCIAL</t>
  </si>
  <si>
    <r>
      <t xml:space="preserve">LETRAS DE CORTO PLAZO </t>
    </r>
    <r>
      <rPr>
        <vertAlign val="superscript"/>
        <sz val="10"/>
        <rFont val="Arial"/>
        <family val="2"/>
      </rPr>
      <t>(4)</t>
    </r>
  </si>
  <si>
    <t>DEUDA FLOTANTE</t>
  </si>
  <si>
    <t>PERSONAL</t>
  </si>
  <si>
    <t>PROVEEDORES Y CONTRATISTAS</t>
  </si>
  <si>
    <t>TRANSFERENCIAS</t>
  </si>
  <si>
    <t>(1) Se consigna la Deuda Consolidada que no se encuentre instrumentada mediante la emisión de Títulos Públicos</t>
  </si>
  <si>
    <t>(2) Se incuyen aquellos Avales y Garantías en los que el deudor ha incurrido en incumplimiento de pago, con lo cual la provincia como garante ha debido hacerse cargo de la deuda.</t>
  </si>
  <si>
    <t xml:space="preserve">(3) Son Letras que cuyo vencimiento se produce más allá del cierre del ejercicio fiscal, por lo tanto, forman parte del Stock de Deuda (Art. 57 Ley de Administración Financiera). </t>
  </si>
  <si>
    <t xml:space="preserve">(4) Las Letras de Corto Plazo se incluyen en el Anexo II a efectos informativos. </t>
  </si>
  <si>
    <t xml:space="preserve">   - FFFIR Z-2102-21-A</t>
  </si>
  <si>
    <t>31/2/2032</t>
  </si>
  <si>
    <t>F.F.F.I.R.  (Z-0012-17-A)</t>
  </si>
  <si>
    <t>F.F.F.I.R.  (Z-2102-21-A)</t>
  </si>
  <si>
    <t>Saldo al 31/12/24</t>
  </si>
  <si>
    <t>DETALLE DE AMORTIZACION E INTERESES - DEVENGADO 2025</t>
  </si>
  <si>
    <t>I TRIMESTRE 2025</t>
  </si>
  <si>
    <t>IV TRIMESTRE 2025</t>
  </si>
  <si>
    <t>III TRIMESTRE 2025</t>
  </si>
  <si>
    <t>II TRIMESTRE 2025</t>
  </si>
  <si>
    <t>DETALLE DE AMORTIZACION E INTERESES - PAGADO 2025</t>
  </si>
  <si>
    <t>PROYECCIÓN DE SERVICIOS DE LA DEUDA PARA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</si>
</sst>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8"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 * #,##0.00_ ;_ * \-#,##0.00_ ;_ * &quot;-&quot;??_ ;_ @_ "/>
    <numFmt numFmtId="165" formatCode="_ * #,##0_ ;_ * \-#,##0_ ;_ * &quot;-&quot;??_ ;_ @_ "/>
    <numFmt numFmtId="166" formatCode="_-* #,##0.00\ _P_t_a_-;\-* #,##0.00\ _P_t_a_-;_-* &quot;-&quot;??\ _P_t_a_-;_-@_-"/>
    <numFmt numFmtId="167" formatCode="_-* #,##0\ _P_t_a_-;\-* #,##0\ _P_t_a_-;_-* &quot;-&quot;\ _P_t_a_-;_-@_-"/>
    <numFmt numFmtId="168" formatCode="_ * #,##0.0000_ ;_ * \-#,##0.0000_ ;_ * &quot;-&quot;??_ ;_ @_ "/>
    <numFmt numFmtId="169" formatCode="_-* #,##0.0000_-;\-* #,##0.0000_-;_-* &quot;-&quot;????_-;_-@_-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9"/>
      <name val="Arial Unicode MS"/>
      <family val="3"/>
      <charset val="128"/>
    </font>
    <font>
      <b/>
      <sz val="11"/>
      <name val="Arial"/>
      <family val="2"/>
    </font>
    <font>
      <sz val="12"/>
      <name val="Courier"/>
      <family val="3"/>
    </font>
    <font>
      <b/>
      <sz val="9"/>
      <name val="Arial"/>
      <family val="2"/>
    </font>
    <font>
      <b/>
      <sz val="9"/>
      <name val="Arial Unicode MS"/>
      <family val="3"/>
      <charset val="128"/>
    </font>
    <font>
      <vertAlign val="superscript"/>
      <sz val="10"/>
      <name val="Arial"/>
      <family val="2"/>
    </font>
    <font>
      <sz val="9"/>
      <color rgb="FFFF0000"/>
      <name val="Arial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rgb="FF999999"/>
      </left>
      <right/>
      <top style="thin">
        <color rgb="FF999999"/>
      </top>
      <bottom/>
      <diagonal/>
    </border>
    <border>
      <left/>
      <right/>
      <top style="thin">
        <color rgb="FF999999"/>
      </top>
      <bottom/>
      <diagonal/>
    </border>
    <border>
      <left style="thin">
        <color rgb="FF999999"/>
      </left>
      <right/>
      <top/>
      <bottom/>
      <diagonal/>
    </border>
    <border>
      <left style="thin">
        <color rgb="FF999999"/>
      </left>
      <right/>
      <top style="thin">
        <color rgb="FF999999"/>
      </top>
      <bottom style="thin">
        <color rgb="FF999999"/>
      </bottom>
      <diagonal/>
    </border>
    <border>
      <left/>
      <right/>
      <top style="thin">
        <color rgb="FF999999"/>
      </top>
      <bottom style="thin">
        <color rgb="FF999999"/>
      </bottom>
      <diagonal/>
    </border>
  </borders>
  <cellStyleXfs count="9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166" fontId="3" fillId="0" borderId="0" applyFont="0" applyFill="0" applyBorder="0" applyAlignment="0" applyProtection="0"/>
    <xf numFmtId="37" fontId="8" fillId="0" borderId="0"/>
    <xf numFmtId="167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75">
    <xf numFmtId="0" fontId="0" fillId="0" borderId="0" xfId="0"/>
    <xf numFmtId="0" fontId="3" fillId="0" borderId="0" xfId="0" applyFont="1"/>
    <xf numFmtId="164" fontId="3" fillId="0" borderId="0" xfId="1" applyFont="1" applyFill="1"/>
    <xf numFmtId="0" fontId="2" fillId="0" borderId="0" xfId="0" applyFont="1"/>
    <xf numFmtId="165" fontId="4" fillId="0" borderId="0" xfId="1" applyNumberFormat="1" applyFont="1" applyFill="1"/>
    <xf numFmtId="165" fontId="3" fillId="0" borderId="0" xfId="1" applyNumberFormat="1" applyFont="1" applyFill="1"/>
    <xf numFmtId="0" fontId="4" fillId="0" borderId="1" xfId="0" applyFont="1" applyBorder="1" applyAlignment="1">
      <alignment vertical="center" wrapText="1"/>
    </xf>
    <xf numFmtId="17" fontId="2" fillId="0" borderId="1" xfId="0" applyNumberFormat="1" applyFont="1" applyBorder="1" applyAlignment="1">
      <alignment horizontal="center" wrapText="1"/>
    </xf>
    <xf numFmtId="17" fontId="2" fillId="0" borderId="1" xfId="0" applyNumberFormat="1" applyFont="1" applyBorder="1" applyAlignment="1">
      <alignment horizontal="center"/>
    </xf>
    <xf numFmtId="0" fontId="3" fillId="0" borderId="2" xfId="0" applyFont="1" applyBorder="1"/>
    <xf numFmtId="165" fontId="4" fillId="0" borderId="3" xfId="1" applyNumberFormat="1" applyFont="1" applyFill="1" applyBorder="1"/>
    <xf numFmtId="165" fontId="3" fillId="0" borderId="3" xfId="1" applyNumberFormat="1" applyFont="1" applyFill="1" applyBorder="1"/>
    <xf numFmtId="0" fontId="4" fillId="0" borderId="2" xfId="0" applyFont="1" applyBorder="1"/>
    <xf numFmtId="165" fontId="4" fillId="0" borderId="2" xfId="1" applyNumberFormat="1" applyFont="1" applyFill="1" applyBorder="1"/>
    <xf numFmtId="165" fontId="3" fillId="0" borderId="2" xfId="1" applyNumberFormat="1" applyFont="1" applyFill="1" applyBorder="1"/>
    <xf numFmtId="0" fontId="3" fillId="0" borderId="2" xfId="0" applyFont="1" applyBorder="1" applyAlignment="1">
      <alignment horizontal="left" indent="3"/>
    </xf>
    <xf numFmtId="165" fontId="3" fillId="0" borderId="0" xfId="0" applyNumberFormat="1" applyFont="1"/>
    <xf numFmtId="0" fontId="4" fillId="0" borderId="1" xfId="0" applyFont="1" applyBorder="1"/>
    <xf numFmtId="165" fontId="4" fillId="0" borderId="1" xfId="1" applyNumberFormat="1" applyFont="1" applyFill="1" applyBorder="1"/>
    <xf numFmtId="0" fontId="4" fillId="0" borderId="5" xfId="0" applyFont="1" applyBorder="1"/>
    <xf numFmtId="165" fontId="4" fillId="0" borderId="5" xfId="1" applyNumberFormat="1" applyFont="1" applyFill="1" applyBorder="1"/>
    <xf numFmtId="165" fontId="3" fillId="0" borderId="5" xfId="1" applyNumberFormat="1" applyFont="1" applyFill="1" applyBorder="1"/>
    <xf numFmtId="165" fontId="3" fillId="0" borderId="0" xfId="1" applyNumberFormat="1" applyFont="1" applyFill="1" applyBorder="1"/>
    <xf numFmtId="9" fontId="4" fillId="0" borderId="0" xfId="2" applyFont="1" applyFill="1"/>
    <xf numFmtId="9" fontId="3" fillId="0" borderId="0" xfId="2" applyFont="1" applyFill="1"/>
    <xf numFmtId="0" fontId="5" fillId="0" borderId="0" xfId="3" applyFont="1"/>
    <xf numFmtId="165" fontId="5" fillId="0" borderId="0" xfId="3" applyNumberFormat="1" applyFont="1"/>
    <xf numFmtId="165" fontId="4" fillId="0" borderId="0" xfId="3" applyNumberFormat="1" applyFont="1" applyAlignment="1">
      <alignment horizontal="right"/>
    </xf>
    <xf numFmtId="165" fontId="6" fillId="0" borderId="0" xfId="3" applyNumberFormat="1" applyFont="1"/>
    <xf numFmtId="0" fontId="6" fillId="0" borderId="0" xfId="3" applyFont="1"/>
    <xf numFmtId="165" fontId="6" fillId="0" borderId="0" xfId="3" applyNumberFormat="1" applyFont="1" applyAlignment="1">
      <alignment horizontal="right"/>
    </xf>
    <xf numFmtId="165" fontId="5" fillId="0" borderId="0" xfId="3" applyNumberFormat="1" applyFont="1" applyAlignment="1">
      <alignment horizontal="right"/>
    </xf>
    <xf numFmtId="0" fontId="4" fillId="0" borderId="0" xfId="3" applyFont="1" applyAlignment="1">
      <alignment horizontal="left"/>
    </xf>
    <xf numFmtId="0" fontId="7" fillId="0" borderId="0" xfId="3" applyFont="1" applyAlignment="1">
      <alignment horizontal="left"/>
    </xf>
    <xf numFmtId="165" fontId="7" fillId="0" borderId="0" xfId="4" applyNumberFormat="1" applyFont="1" applyAlignment="1">
      <alignment horizontal="left"/>
    </xf>
    <xf numFmtId="165" fontId="7" fillId="0" borderId="0" xfId="3" applyNumberFormat="1" applyFont="1" applyAlignment="1">
      <alignment horizontal="left"/>
    </xf>
    <xf numFmtId="0" fontId="3" fillId="0" borderId="0" xfId="3" quotePrefix="1" applyAlignment="1">
      <alignment horizontal="left"/>
    </xf>
    <xf numFmtId="0" fontId="5" fillId="0" borderId="0" xfId="3" applyFont="1" applyAlignment="1">
      <alignment horizontal="left"/>
    </xf>
    <xf numFmtId="165" fontId="5" fillId="0" borderId="0" xfId="4" applyNumberFormat="1" applyFont="1" applyFill="1" applyAlignment="1">
      <alignment horizontal="left"/>
    </xf>
    <xf numFmtId="165" fontId="5" fillId="0" borderId="0" xfId="3" applyNumberFormat="1" applyFont="1" applyAlignment="1">
      <alignment horizontal="left"/>
    </xf>
    <xf numFmtId="165" fontId="5" fillId="0" borderId="0" xfId="4" applyNumberFormat="1" applyFont="1" applyAlignment="1">
      <alignment horizontal="left"/>
    </xf>
    <xf numFmtId="37" fontId="4" fillId="0" borderId="6" xfId="5" quotePrefix="1" applyFont="1" applyBorder="1" applyAlignment="1">
      <alignment horizontal="left"/>
    </xf>
    <xf numFmtId="165" fontId="5" fillId="0" borderId="0" xfId="4" applyNumberFormat="1" applyFont="1"/>
    <xf numFmtId="0" fontId="5" fillId="0" borderId="7" xfId="3" applyFont="1" applyBorder="1"/>
    <xf numFmtId="0" fontId="5" fillId="0" borderId="8" xfId="3" applyFont="1" applyBorder="1"/>
    <xf numFmtId="0" fontId="5" fillId="0" borderId="9" xfId="3" applyFont="1" applyBorder="1"/>
    <xf numFmtId="165" fontId="5" fillId="0" borderId="8" xfId="3" applyNumberFormat="1" applyFont="1" applyBorder="1"/>
    <xf numFmtId="0" fontId="3" fillId="0" borderId="7" xfId="3" applyBorder="1" applyAlignment="1">
      <alignment horizontal="left"/>
    </xf>
    <xf numFmtId="0" fontId="3" fillId="0" borderId="8" xfId="3" applyBorder="1" applyAlignment="1">
      <alignment horizontal="left"/>
    </xf>
    <xf numFmtId="0" fontId="5" fillId="0" borderId="9" xfId="3" applyFont="1" applyBorder="1" applyAlignment="1">
      <alignment horizontal="center"/>
    </xf>
    <xf numFmtId="165" fontId="9" fillId="0" borderId="9" xfId="1" applyNumberFormat="1" applyFont="1" applyFill="1" applyBorder="1" applyAlignment="1">
      <alignment horizontal="right"/>
    </xf>
    <xf numFmtId="0" fontId="5" fillId="0" borderId="10" xfId="3" applyFont="1" applyBorder="1"/>
    <xf numFmtId="0" fontId="5" fillId="0" borderId="5" xfId="3" applyFont="1" applyBorder="1"/>
    <xf numFmtId="0" fontId="5" fillId="0" borderId="11" xfId="3" applyFont="1" applyBorder="1"/>
    <xf numFmtId="0" fontId="5" fillId="0" borderId="11" xfId="3" applyFont="1" applyBorder="1" applyAlignment="1">
      <alignment horizontal="center"/>
    </xf>
    <xf numFmtId="165" fontId="5" fillId="0" borderId="11" xfId="1" applyNumberFormat="1" applyFont="1" applyFill="1" applyBorder="1" applyAlignment="1">
      <alignment horizontal="right"/>
    </xf>
    <xf numFmtId="165" fontId="5" fillId="0" borderId="3" xfId="1" applyNumberFormat="1" applyFont="1" applyFill="1" applyBorder="1" applyAlignment="1">
      <alignment horizontal="right"/>
    </xf>
    <xf numFmtId="0" fontId="9" fillId="0" borderId="14" xfId="3" applyFont="1" applyBorder="1"/>
    <xf numFmtId="0" fontId="9" fillId="0" borderId="0" xfId="3" applyFont="1"/>
    <xf numFmtId="0" fontId="9" fillId="0" borderId="15" xfId="3" applyFont="1" applyBorder="1"/>
    <xf numFmtId="0" fontId="9" fillId="0" borderId="15" xfId="3" applyFont="1" applyBorder="1" applyAlignment="1">
      <alignment horizontal="center"/>
    </xf>
    <xf numFmtId="165" fontId="9" fillId="0" borderId="15" xfId="1" applyNumberFormat="1" applyFont="1" applyFill="1" applyBorder="1" applyAlignment="1">
      <alignment horizontal="right"/>
    </xf>
    <xf numFmtId="0" fontId="10" fillId="0" borderId="0" xfId="3" applyFont="1"/>
    <xf numFmtId="0" fontId="5" fillId="0" borderId="14" xfId="3" applyFont="1" applyBorder="1"/>
    <xf numFmtId="0" fontId="5" fillId="0" borderId="15" xfId="3" applyFont="1" applyBorder="1"/>
    <xf numFmtId="0" fontId="5" fillId="0" borderId="15" xfId="3" applyFont="1" applyBorder="1" applyAlignment="1">
      <alignment horizontal="center"/>
    </xf>
    <xf numFmtId="165" fontId="5" fillId="0" borderId="15" xfId="1" applyNumberFormat="1" applyFont="1" applyFill="1" applyBorder="1" applyAlignment="1">
      <alignment horizontal="right"/>
    </xf>
    <xf numFmtId="165" fontId="5" fillId="0" borderId="2" xfId="1" applyNumberFormat="1" applyFont="1" applyFill="1" applyBorder="1" applyAlignment="1">
      <alignment horizontal="right"/>
    </xf>
    <xf numFmtId="49" fontId="5" fillId="0" borderId="14" xfId="3" applyNumberFormat="1" applyFont="1" applyBorder="1"/>
    <xf numFmtId="14" fontId="5" fillId="0" borderId="15" xfId="3" applyNumberFormat="1" applyFont="1" applyBorder="1" applyAlignment="1">
      <alignment horizontal="center"/>
    </xf>
    <xf numFmtId="165" fontId="5" fillId="0" borderId="2" xfId="1" applyNumberFormat="1" applyFont="1" applyFill="1" applyBorder="1" applyAlignment="1" applyProtection="1">
      <alignment horizontal="right"/>
      <protection hidden="1"/>
    </xf>
    <xf numFmtId="165" fontId="5" fillId="0" borderId="15" xfId="1" applyNumberFormat="1" applyFont="1" applyFill="1" applyBorder="1" applyAlignment="1" applyProtection="1">
      <alignment horizontal="right"/>
      <protection hidden="1"/>
    </xf>
    <xf numFmtId="0" fontId="9" fillId="0" borderId="14" xfId="3" quotePrefix="1" applyFont="1" applyBorder="1"/>
    <xf numFmtId="165" fontId="9" fillId="0" borderId="2" xfId="1" applyNumberFormat="1" applyFont="1" applyFill="1" applyBorder="1" applyAlignment="1">
      <alignment horizontal="right"/>
    </xf>
    <xf numFmtId="49" fontId="9" fillId="0" borderId="14" xfId="3" applyNumberFormat="1" applyFont="1" applyBorder="1"/>
    <xf numFmtId="49" fontId="0" fillId="0" borderId="14" xfId="0" applyNumberFormat="1" applyBorder="1" applyAlignment="1">
      <alignment horizontal="left"/>
    </xf>
    <xf numFmtId="0" fontId="5" fillId="0" borderId="12" xfId="3" applyFont="1" applyBorder="1"/>
    <xf numFmtId="0" fontId="5" fillId="0" borderId="6" xfId="3" applyFont="1" applyBorder="1"/>
    <xf numFmtId="0" fontId="5" fillId="0" borderId="13" xfId="3" applyFont="1" applyBorder="1"/>
    <xf numFmtId="165" fontId="5" fillId="0" borderId="4" xfId="1" applyNumberFormat="1" applyFont="1" applyFill="1" applyBorder="1" applyAlignment="1">
      <alignment horizontal="right"/>
    </xf>
    <xf numFmtId="0" fontId="5" fillId="0" borderId="14" xfId="3" quotePrefix="1" applyFont="1" applyBorder="1"/>
    <xf numFmtId="165" fontId="5" fillId="0" borderId="1" xfId="1" applyNumberFormat="1" applyFont="1" applyFill="1" applyBorder="1" applyAlignment="1">
      <alignment horizontal="right"/>
    </xf>
    <xf numFmtId="0" fontId="3" fillId="0" borderId="0" xfId="3" applyAlignment="1">
      <alignment horizontal="left"/>
    </xf>
    <xf numFmtId="0" fontId="3" fillId="0" borderId="15" xfId="3" applyBorder="1" applyAlignment="1">
      <alignment horizontal="left"/>
    </xf>
    <xf numFmtId="0" fontId="9" fillId="0" borderId="9" xfId="3" applyFont="1" applyBorder="1" applyAlignment="1">
      <alignment horizontal="center"/>
    </xf>
    <xf numFmtId="165" fontId="9" fillId="0" borderId="1" xfId="1" applyNumberFormat="1" applyFont="1" applyFill="1" applyBorder="1" applyAlignment="1">
      <alignment horizontal="right"/>
    </xf>
    <xf numFmtId="0" fontId="3" fillId="0" borderId="10" xfId="3" applyBorder="1" applyAlignment="1">
      <alignment horizontal="left"/>
    </xf>
    <xf numFmtId="0" fontId="3" fillId="0" borderId="5" xfId="3" applyBorder="1" applyAlignment="1">
      <alignment horizontal="left"/>
    </xf>
    <xf numFmtId="0" fontId="3" fillId="0" borderId="11" xfId="3" applyBorder="1" applyAlignment="1">
      <alignment horizontal="left"/>
    </xf>
    <xf numFmtId="0" fontId="4" fillId="0" borderId="15" xfId="3" applyFont="1" applyBorder="1" applyAlignment="1">
      <alignment horizontal="left"/>
    </xf>
    <xf numFmtId="0" fontId="3" fillId="0" borderId="14" xfId="3" applyBorder="1" applyAlignment="1">
      <alignment horizontal="left"/>
    </xf>
    <xf numFmtId="43" fontId="6" fillId="0" borderId="0" xfId="3" applyNumberFormat="1" applyFont="1"/>
    <xf numFmtId="0" fontId="3" fillId="0" borderId="6" xfId="3" applyBorder="1" applyAlignment="1">
      <alignment horizontal="left"/>
    </xf>
    <xf numFmtId="0" fontId="3" fillId="0" borderId="13" xfId="3" applyBorder="1" applyAlignment="1">
      <alignment horizontal="left"/>
    </xf>
    <xf numFmtId="0" fontId="9" fillId="0" borderId="13" xfId="3" applyFont="1" applyBorder="1" applyAlignment="1">
      <alignment horizontal="center"/>
    </xf>
    <xf numFmtId="165" fontId="9" fillId="0" borderId="4" xfId="1" applyNumberFormat="1" applyFont="1" applyFill="1" applyBorder="1" applyAlignment="1">
      <alignment horizontal="right"/>
    </xf>
    <xf numFmtId="0" fontId="5" fillId="0" borderId="13" xfId="3" applyFont="1" applyBorder="1" applyAlignment="1">
      <alignment horizontal="center"/>
    </xf>
    <xf numFmtId="0" fontId="3" fillId="0" borderId="0" xfId="3" applyAlignment="1">
      <alignment horizontal="center"/>
    </xf>
    <xf numFmtId="165" fontId="9" fillId="0" borderId="0" xfId="4" applyNumberFormat="1" applyFont="1" applyFill="1" applyAlignment="1">
      <alignment horizontal="center"/>
    </xf>
    <xf numFmtId="165" fontId="9" fillId="0" borderId="0" xfId="6" applyNumberFormat="1" applyFont="1" applyFill="1" applyBorder="1" applyAlignment="1">
      <alignment horizontal="center"/>
    </xf>
    <xf numFmtId="165" fontId="5" fillId="0" borderId="0" xfId="4" applyNumberFormat="1" applyFont="1" applyFill="1"/>
    <xf numFmtId="165" fontId="5" fillId="0" borderId="0" xfId="3" applyNumberFormat="1" applyFont="1" applyAlignment="1">
      <alignment horizontal="center"/>
    </xf>
    <xf numFmtId="165" fontId="6" fillId="0" borderId="0" xfId="4" applyNumberFormat="1" applyFont="1" applyFill="1"/>
    <xf numFmtId="165" fontId="6" fillId="0" borderId="0" xfId="4" applyNumberFormat="1" applyFont="1"/>
    <xf numFmtId="0" fontId="5" fillId="0" borderId="1" xfId="3" applyFont="1" applyBorder="1" applyAlignment="1">
      <alignment horizontal="center"/>
    </xf>
    <xf numFmtId="0" fontId="5" fillId="0" borderId="3" xfId="3" applyFont="1" applyBorder="1" applyAlignment="1">
      <alignment horizontal="center"/>
    </xf>
    <xf numFmtId="0" fontId="9" fillId="0" borderId="2" xfId="3" applyFont="1" applyBorder="1" applyAlignment="1">
      <alignment horizontal="center"/>
    </xf>
    <xf numFmtId="0" fontId="5" fillId="0" borderId="2" xfId="3" applyFont="1" applyBorder="1" applyAlignment="1">
      <alignment horizontal="center"/>
    </xf>
    <xf numFmtId="0" fontId="9" fillId="0" borderId="1" xfId="3" applyFont="1" applyBorder="1" applyAlignment="1">
      <alignment horizontal="center"/>
    </xf>
    <xf numFmtId="0" fontId="9" fillId="0" borderId="4" xfId="3" applyFont="1" applyBorder="1" applyAlignment="1">
      <alignment horizontal="center"/>
    </xf>
    <xf numFmtId="0" fontId="5" fillId="0" borderId="4" xfId="3" applyFont="1" applyBorder="1" applyAlignment="1">
      <alignment horizontal="center"/>
    </xf>
    <xf numFmtId="14" fontId="12" fillId="0" borderId="15" xfId="3" applyNumberFormat="1" applyFont="1" applyBorder="1" applyAlignment="1">
      <alignment horizontal="center"/>
    </xf>
    <xf numFmtId="44" fontId="3" fillId="0" borderId="0" xfId="7" applyFont="1"/>
    <xf numFmtId="44" fontId="3" fillId="0" borderId="0" xfId="7" applyFont="1" applyFill="1"/>
    <xf numFmtId="168" fontId="3" fillId="0" borderId="0" xfId="1" applyNumberFormat="1" applyFont="1" applyFill="1"/>
    <xf numFmtId="169" fontId="3" fillId="0" borderId="0" xfId="0" applyNumberFormat="1" applyFont="1"/>
    <xf numFmtId="44" fontId="3" fillId="0" borderId="0" xfId="0" applyNumberFormat="1" applyFont="1"/>
    <xf numFmtId="0" fontId="3" fillId="0" borderId="7" xfId="3" applyBorder="1" applyAlignment="1">
      <alignment horizontal="left"/>
    </xf>
    <xf numFmtId="0" fontId="3" fillId="0" borderId="9" xfId="3" applyBorder="1" applyAlignment="1">
      <alignment horizontal="left"/>
    </xf>
    <xf numFmtId="0" fontId="3" fillId="0" borderId="14" xfId="0" applyFont="1" applyBorder="1"/>
    <xf numFmtId="164" fontId="3" fillId="0" borderId="10" xfId="1" applyNumberFormat="1" applyFont="1" applyFill="1" applyBorder="1"/>
    <xf numFmtId="164" fontId="3" fillId="0" borderId="12" xfId="1" applyNumberFormat="1" applyFont="1" applyFill="1" applyBorder="1"/>
    <xf numFmtId="0" fontId="3" fillId="0" borderId="7" xfId="3" applyBorder="1" applyAlignment="1">
      <alignment horizontal="left"/>
    </xf>
    <xf numFmtId="0" fontId="3" fillId="0" borderId="9" xfId="3" applyBorder="1" applyAlignment="1">
      <alignment horizontal="left"/>
    </xf>
    <xf numFmtId="44" fontId="0" fillId="0" borderId="16" xfId="7" applyFont="1" applyBorder="1"/>
    <xf numFmtId="44" fontId="0" fillId="0" borderId="17" xfId="7" applyFont="1" applyBorder="1"/>
    <xf numFmtId="44" fontId="0" fillId="0" borderId="18" xfId="7" applyFont="1" applyBorder="1"/>
    <xf numFmtId="44" fontId="0" fillId="0" borderId="0" xfId="7" applyFont="1"/>
    <xf numFmtId="44" fontId="14" fillId="0" borderId="0" xfId="7" applyFont="1"/>
    <xf numFmtId="44" fontId="13" fillId="0" borderId="19" xfId="7" applyFont="1" applyBorder="1"/>
    <xf numFmtId="44" fontId="13" fillId="0" borderId="20" xfId="7" applyFont="1" applyBorder="1"/>
    <xf numFmtId="0" fontId="4" fillId="0" borderId="2" xfId="0" applyFont="1" applyBorder="1" applyAlignment="1">
      <alignment vertical="center" wrapText="1"/>
    </xf>
    <xf numFmtId="17" fontId="2" fillId="0" borderId="2" xfId="0" applyNumberFormat="1" applyFont="1" applyBorder="1" applyAlignment="1">
      <alignment horizontal="center" wrapText="1"/>
    </xf>
    <xf numFmtId="17" fontId="2" fillId="0" borderId="2" xfId="0" applyNumberFormat="1" applyFont="1" applyBorder="1" applyAlignment="1">
      <alignment horizontal="center"/>
    </xf>
    <xf numFmtId="17" fontId="2" fillId="0" borderId="14" xfId="0" applyNumberFormat="1" applyFont="1" applyBorder="1" applyAlignment="1">
      <alignment horizontal="center"/>
    </xf>
    <xf numFmtId="17" fontId="2" fillId="0" borderId="15" xfId="0" applyNumberFormat="1" applyFont="1" applyBorder="1" applyAlignment="1">
      <alignment horizontal="center"/>
    </xf>
    <xf numFmtId="165" fontId="2" fillId="0" borderId="2" xfId="0" applyNumberFormat="1" applyFont="1" applyBorder="1" applyAlignment="1">
      <alignment horizontal="center" wrapText="1"/>
    </xf>
    <xf numFmtId="165" fontId="2" fillId="0" borderId="2" xfId="0" applyNumberFormat="1" applyFont="1" applyBorder="1" applyAlignment="1">
      <alignment horizontal="center"/>
    </xf>
    <xf numFmtId="165" fontId="2" fillId="0" borderId="14" xfId="0" applyNumberFormat="1" applyFont="1" applyBorder="1" applyAlignment="1">
      <alignment horizontal="center"/>
    </xf>
    <xf numFmtId="165" fontId="2" fillId="0" borderId="15" xfId="0" applyNumberFormat="1" applyFont="1" applyBorder="1" applyAlignment="1">
      <alignment horizontal="center"/>
    </xf>
    <xf numFmtId="165" fontId="3" fillId="0" borderId="14" xfId="1" applyNumberFormat="1" applyFont="1" applyFill="1" applyBorder="1"/>
    <xf numFmtId="165" fontId="3" fillId="0" borderId="15" xfId="1" applyNumberFormat="1" applyFont="1" applyFill="1" applyBorder="1"/>
    <xf numFmtId="165" fontId="3" fillId="0" borderId="2" xfId="2" applyNumberFormat="1" applyFont="1" applyFill="1" applyBorder="1"/>
    <xf numFmtId="165" fontId="3" fillId="0" borderId="14" xfId="2" applyNumberFormat="1" applyFont="1" applyFill="1" applyBorder="1"/>
    <xf numFmtId="165" fontId="4" fillId="0" borderId="14" xfId="1" applyNumberFormat="1" applyFont="1" applyFill="1" applyBorder="1"/>
    <xf numFmtId="165" fontId="4" fillId="0" borderId="15" xfId="1" applyNumberFormat="1" applyFont="1" applyFill="1" applyBorder="1"/>
    <xf numFmtId="165" fontId="3" fillId="0" borderId="12" xfId="1" applyNumberFormat="1" applyFont="1" applyFill="1" applyBorder="1"/>
    <xf numFmtId="0" fontId="2" fillId="0" borderId="0" xfId="0" applyFont="1" applyAlignment="1">
      <alignment horizontal="center"/>
    </xf>
    <xf numFmtId="0" fontId="3" fillId="0" borderId="7" xfId="3" applyBorder="1" applyAlignment="1">
      <alignment horizontal="left"/>
    </xf>
    <xf numFmtId="0" fontId="3" fillId="0" borderId="8" xfId="3" applyBorder="1" applyAlignment="1">
      <alignment horizontal="left"/>
    </xf>
    <xf numFmtId="165" fontId="5" fillId="0" borderId="7" xfId="3" applyNumberFormat="1" applyFont="1" applyBorder="1" applyAlignment="1">
      <alignment horizontal="center"/>
    </xf>
    <xf numFmtId="165" fontId="5" fillId="0" borderId="8" xfId="3" applyNumberFormat="1" applyFont="1" applyBorder="1" applyAlignment="1">
      <alignment horizontal="center"/>
    </xf>
    <xf numFmtId="165" fontId="5" fillId="0" borderId="9" xfId="3" applyNumberFormat="1" applyFont="1" applyBorder="1" applyAlignment="1">
      <alignment horizontal="center"/>
    </xf>
    <xf numFmtId="0" fontId="3" fillId="0" borderId="10" xfId="3" applyBorder="1" applyAlignment="1">
      <alignment horizontal="center"/>
    </xf>
    <xf numFmtId="0" fontId="3" fillId="0" borderId="5" xfId="3" applyBorder="1" applyAlignment="1">
      <alignment horizontal="center"/>
    </xf>
    <xf numFmtId="0" fontId="3" fillId="0" borderId="12" xfId="3" applyBorder="1" applyAlignment="1">
      <alignment horizontal="center"/>
    </xf>
    <xf numFmtId="0" fontId="3" fillId="0" borderId="6" xfId="3" applyBorder="1" applyAlignment="1">
      <alignment horizontal="center"/>
    </xf>
    <xf numFmtId="0" fontId="3" fillId="0" borderId="3" xfId="3" applyBorder="1" applyAlignment="1">
      <alignment horizontal="center" vertical="top" wrapText="1"/>
    </xf>
    <xf numFmtId="0" fontId="3" fillId="0" borderId="4" xfId="3" applyBorder="1" applyAlignment="1">
      <alignment horizontal="center" vertical="top"/>
    </xf>
    <xf numFmtId="0" fontId="3" fillId="0" borderId="11" xfId="3" applyBorder="1" applyAlignment="1">
      <alignment horizontal="center" vertical="top"/>
    </xf>
    <xf numFmtId="0" fontId="3" fillId="0" borderId="13" xfId="3" applyBorder="1" applyAlignment="1">
      <alignment horizontal="center" vertical="top"/>
    </xf>
    <xf numFmtId="165" fontId="3" fillId="0" borderId="11" xfId="4" applyNumberFormat="1" applyFont="1" applyFill="1" applyBorder="1" applyAlignment="1">
      <alignment horizontal="center" vertical="top"/>
    </xf>
    <xf numFmtId="165" fontId="3" fillId="0" borderId="13" xfId="4" applyNumberFormat="1" applyFont="1" applyFill="1" applyBorder="1" applyAlignment="1">
      <alignment horizontal="center" vertical="top"/>
    </xf>
    <xf numFmtId="165" fontId="3" fillId="0" borderId="3" xfId="4" applyNumberFormat="1" applyFont="1" applyFill="1" applyBorder="1" applyAlignment="1">
      <alignment horizontal="center" vertical="top" wrapText="1"/>
    </xf>
    <xf numFmtId="165" fontId="3" fillId="0" borderId="4" xfId="4" applyNumberFormat="1" applyFont="1" applyFill="1" applyBorder="1" applyAlignment="1">
      <alignment horizontal="center" vertical="top"/>
    </xf>
    <xf numFmtId="165" fontId="3" fillId="0" borderId="3" xfId="3" applyNumberFormat="1" applyBorder="1" applyAlignment="1">
      <alignment horizontal="center" vertical="top"/>
    </xf>
    <xf numFmtId="165" fontId="3" fillId="0" borderId="4" xfId="3" applyNumberFormat="1" applyBorder="1" applyAlignment="1">
      <alignment horizontal="center" vertical="top"/>
    </xf>
    <xf numFmtId="165" fontId="3" fillId="0" borderId="3" xfId="3" applyNumberFormat="1" applyBorder="1" applyAlignment="1">
      <alignment horizontal="center" vertical="top" wrapText="1"/>
    </xf>
    <xf numFmtId="0" fontId="4" fillId="0" borderId="7" xfId="3" applyFont="1" applyBorder="1" applyAlignment="1">
      <alignment horizontal="left"/>
    </xf>
    <xf numFmtId="0" fontId="4" fillId="0" borderId="8" xfId="3" applyFont="1" applyBorder="1" applyAlignment="1">
      <alignment horizontal="left"/>
    </xf>
    <xf numFmtId="0" fontId="3" fillId="0" borderId="9" xfId="3" applyBorder="1" applyAlignment="1">
      <alignment horizontal="left"/>
    </xf>
    <xf numFmtId="0" fontId="3" fillId="0" borderId="11" xfId="3" applyBorder="1" applyAlignment="1">
      <alignment horizontal="center"/>
    </xf>
    <xf numFmtId="0" fontId="3" fillId="0" borderId="13" xfId="3" applyBorder="1" applyAlignment="1">
      <alignment horizontal="center"/>
    </xf>
    <xf numFmtId="0" fontId="3" fillId="0" borderId="11" xfId="3" applyBorder="1" applyAlignment="1">
      <alignment horizontal="center" vertical="top" wrapText="1"/>
    </xf>
    <xf numFmtId="0" fontId="4" fillId="0" borderId="9" xfId="3" applyFont="1" applyBorder="1" applyAlignment="1">
      <alignment horizontal="left"/>
    </xf>
  </cellXfs>
  <cellStyles count="9">
    <cellStyle name="Millares" xfId="1" builtinId="3"/>
    <cellStyle name="Millares [0] 2" xfId="6" xr:uid="{E62443B0-4BA7-48A9-BDF7-897853094C3C}"/>
    <cellStyle name="Millares 4" xfId="4" xr:uid="{F36C4A06-A7C3-48DC-BA1F-9B1899D34FF5}"/>
    <cellStyle name="Moneda" xfId="7" builtinId="4"/>
    <cellStyle name="Moneda 2" xfId="8" xr:uid="{FF8B402E-2E13-4B79-982B-54FB60313A29}"/>
    <cellStyle name="Normal" xfId="0" builtinId="0"/>
    <cellStyle name="Normal 2 38" xfId="3" xr:uid="{800CCF13-D8C9-46FD-BB29-EED937DF9B40}"/>
    <cellStyle name="Normal_E-98" xfId="5" xr:uid="{B33DA9D4-71F5-467D-B508-2ADC2F43BBAD}"/>
    <cellStyle name="Porcentaje" xfId="2" builtinId="5"/>
  </cellStyles>
  <dxfs count="0"/>
  <tableStyles count="1" defaultTableStyle="TableStyleMedium2" defaultPivotStyle="PivotStyleLight16">
    <tableStyle name="Invisible" pivot="0" table="0" count="0" xr9:uid="{FEE82138-F2D7-40E2-BF24-5D6A7D662113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530536</xdr:colOff>
      <xdr:row>5</xdr:row>
      <xdr:rowOff>33617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57130EB-95AE-4172-A830-37A9A1B928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699124" cy="81802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493867</xdr:colOff>
      <xdr:row>5</xdr:row>
      <xdr:rowOff>33617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E0D48738-6AD1-49AB-BE53-F9962D12B3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699124" cy="81802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26271</xdr:colOff>
      <xdr:row>5</xdr:row>
      <xdr:rowOff>78441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7ED1B02-E253-4866-AB46-BE957CF84F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699124" cy="81802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493867</xdr:colOff>
      <xdr:row>5</xdr:row>
      <xdr:rowOff>33617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C4B3BFC-356C-456E-ABAB-4FF4711BE4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684867" cy="84324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41413</xdr:colOff>
      <xdr:row>0</xdr:row>
      <xdr:rowOff>41413</xdr:rowOff>
    </xdr:from>
    <xdr:to>
      <xdr:col>2</xdr:col>
      <xdr:colOff>494238</xdr:colOff>
      <xdr:row>5</xdr:row>
      <xdr:rowOff>124409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905F4B7-DEB2-4618-93E2-C5787AFE67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413" y="41413"/>
          <a:ext cx="4693521" cy="811866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16565</xdr:colOff>
      <xdr:row>1</xdr:row>
      <xdr:rowOff>0</xdr:rowOff>
    </xdr:from>
    <xdr:to>
      <xdr:col>2</xdr:col>
      <xdr:colOff>469390</xdr:colOff>
      <xdr:row>6</xdr:row>
      <xdr:rowOff>74713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5D0DBEF-37E6-4CEE-ADC5-DCFBE7FEC2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565" y="140804"/>
          <a:ext cx="4693521" cy="811866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452825</xdr:colOff>
      <xdr:row>5</xdr:row>
      <xdr:rowOff>82996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2B167D5-3EAB-44C6-B97E-A49DDC5CDC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693521" cy="81186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6AB985-42F5-47E4-ACE7-96ADD153AC36}">
  <dimension ref="A7:T55"/>
  <sheetViews>
    <sheetView tabSelected="1" zoomScale="70" zoomScaleNormal="70" workbookViewId="0">
      <pane xSplit="1" ySplit="9" topLeftCell="B10" activePane="bottomRight" state="frozen"/>
      <selection pane="topRight" activeCell="B1" sqref="B1"/>
      <selection pane="bottomLeft" activeCell="A10" sqref="A10"/>
      <selection pane="bottomRight" activeCell="Y26" sqref="Y26"/>
    </sheetView>
  </sheetViews>
  <sheetFormatPr baseColWidth="10" defaultRowHeight="12.75"/>
  <cols>
    <col min="1" max="1" width="43.5703125" style="1" bestFit="1" customWidth="1"/>
    <col min="2" max="2" width="19" style="4" customWidth="1"/>
    <col min="3" max="8" width="19" style="5" customWidth="1"/>
    <col min="9" max="9" width="19.5703125" style="5" hidden="1" customWidth="1"/>
    <col min="10" max="14" width="19" style="5" hidden="1" customWidth="1"/>
    <col min="15" max="16" width="20" style="1" customWidth="1"/>
    <col min="17" max="18" width="19" style="5" hidden="1" customWidth="1"/>
    <col min="19" max="19" width="14.85546875" style="2" bestFit="1" customWidth="1"/>
    <col min="20" max="135" width="11.42578125" style="1"/>
    <col min="136" max="136" width="37.85546875" style="1" bestFit="1" customWidth="1"/>
    <col min="137" max="137" width="23" style="1" bestFit="1" customWidth="1"/>
    <col min="138" max="149" width="19" style="1" customWidth="1"/>
    <col min="150" max="150" width="19.140625" style="1" bestFit="1" customWidth="1"/>
    <col min="151" max="151" width="16" style="1" bestFit="1" customWidth="1"/>
    <col min="152" max="153" width="13.42578125" style="1" bestFit="1" customWidth="1"/>
    <col min="154" max="391" width="11.42578125" style="1"/>
    <col min="392" max="392" width="37.85546875" style="1" bestFit="1" customWidth="1"/>
    <col min="393" max="393" width="23" style="1" bestFit="1" customWidth="1"/>
    <col min="394" max="405" width="19" style="1" customWidth="1"/>
    <col min="406" max="406" width="19.140625" style="1" bestFit="1" customWidth="1"/>
    <col min="407" max="407" width="16" style="1" bestFit="1" customWidth="1"/>
    <col min="408" max="409" width="13.42578125" style="1" bestFit="1" customWidth="1"/>
    <col min="410" max="647" width="11.42578125" style="1"/>
    <col min="648" max="648" width="37.85546875" style="1" bestFit="1" customWidth="1"/>
    <col min="649" max="649" width="23" style="1" bestFit="1" customWidth="1"/>
    <col min="650" max="661" width="19" style="1" customWidth="1"/>
    <col min="662" max="662" width="19.140625" style="1" bestFit="1" customWidth="1"/>
    <col min="663" max="663" width="16" style="1" bestFit="1" customWidth="1"/>
    <col min="664" max="665" width="13.42578125" style="1" bestFit="1" customWidth="1"/>
    <col min="666" max="903" width="11.42578125" style="1"/>
    <col min="904" max="904" width="37.85546875" style="1" bestFit="1" customWidth="1"/>
    <col min="905" max="905" width="23" style="1" bestFit="1" customWidth="1"/>
    <col min="906" max="917" width="19" style="1" customWidth="1"/>
    <col min="918" max="918" width="19.140625" style="1" bestFit="1" customWidth="1"/>
    <col min="919" max="919" width="16" style="1" bestFit="1" customWidth="1"/>
    <col min="920" max="921" width="13.42578125" style="1" bestFit="1" customWidth="1"/>
    <col min="922" max="1159" width="11.42578125" style="1"/>
    <col min="1160" max="1160" width="37.85546875" style="1" bestFit="1" customWidth="1"/>
    <col min="1161" max="1161" width="23" style="1" bestFit="1" customWidth="1"/>
    <col min="1162" max="1173" width="19" style="1" customWidth="1"/>
    <col min="1174" max="1174" width="19.140625" style="1" bestFit="1" customWidth="1"/>
    <col min="1175" max="1175" width="16" style="1" bestFit="1" customWidth="1"/>
    <col min="1176" max="1177" width="13.42578125" style="1" bestFit="1" customWidth="1"/>
    <col min="1178" max="1415" width="11.42578125" style="1"/>
    <col min="1416" max="1416" width="37.85546875" style="1" bestFit="1" customWidth="1"/>
    <col min="1417" max="1417" width="23" style="1" bestFit="1" customWidth="1"/>
    <col min="1418" max="1429" width="19" style="1" customWidth="1"/>
    <col min="1430" max="1430" width="19.140625" style="1" bestFit="1" customWidth="1"/>
    <col min="1431" max="1431" width="16" style="1" bestFit="1" customWidth="1"/>
    <col min="1432" max="1433" width="13.42578125" style="1" bestFit="1" customWidth="1"/>
    <col min="1434" max="1671" width="11.42578125" style="1"/>
    <col min="1672" max="1672" width="37.85546875" style="1" bestFit="1" customWidth="1"/>
    <col min="1673" max="1673" width="23" style="1" bestFit="1" customWidth="1"/>
    <col min="1674" max="1685" width="19" style="1" customWidth="1"/>
    <col min="1686" max="1686" width="19.140625" style="1" bestFit="1" customWidth="1"/>
    <col min="1687" max="1687" width="16" style="1" bestFit="1" customWidth="1"/>
    <col min="1688" max="1689" width="13.42578125" style="1" bestFit="1" customWidth="1"/>
    <col min="1690" max="1927" width="11.42578125" style="1"/>
    <col min="1928" max="1928" width="37.85546875" style="1" bestFit="1" customWidth="1"/>
    <col min="1929" max="1929" width="23" style="1" bestFit="1" customWidth="1"/>
    <col min="1930" max="1941" width="19" style="1" customWidth="1"/>
    <col min="1942" max="1942" width="19.140625" style="1" bestFit="1" customWidth="1"/>
    <col min="1943" max="1943" width="16" style="1" bestFit="1" customWidth="1"/>
    <col min="1944" max="1945" width="13.42578125" style="1" bestFit="1" customWidth="1"/>
    <col min="1946" max="2183" width="11.42578125" style="1"/>
    <col min="2184" max="2184" width="37.85546875" style="1" bestFit="1" customWidth="1"/>
    <col min="2185" max="2185" width="23" style="1" bestFit="1" customWidth="1"/>
    <col min="2186" max="2197" width="19" style="1" customWidth="1"/>
    <col min="2198" max="2198" width="19.140625" style="1" bestFit="1" customWidth="1"/>
    <col min="2199" max="2199" width="16" style="1" bestFit="1" customWidth="1"/>
    <col min="2200" max="2201" width="13.42578125" style="1" bestFit="1" customWidth="1"/>
    <col min="2202" max="2439" width="11.42578125" style="1"/>
    <col min="2440" max="2440" width="37.85546875" style="1" bestFit="1" customWidth="1"/>
    <col min="2441" max="2441" width="23" style="1" bestFit="1" customWidth="1"/>
    <col min="2442" max="2453" width="19" style="1" customWidth="1"/>
    <col min="2454" max="2454" width="19.140625" style="1" bestFit="1" customWidth="1"/>
    <col min="2455" max="2455" width="16" style="1" bestFit="1" customWidth="1"/>
    <col min="2456" max="2457" width="13.42578125" style="1" bestFit="1" customWidth="1"/>
    <col min="2458" max="2695" width="11.42578125" style="1"/>
    <col min="2696" max="2696" width="37.85546875" style="1" bestFit="1" customWidth="1"/>
    <col min="2697" max="2697" width="23" style="1" bestFit="1" customWidth="1"/>
    <col min="2698" max="2709" width="19" style="1" customWidth="1"/>
    <col min="2710" max="2710" width="19.140625" style="1" bestFit="1" customWidth="1"/>
    <col min="2711" max="2711" width="16" style="1" bestFit="1" customWidth="1"/>
    <col min="2712" max="2713" width="13.42578125" style="1" bestFit="1" customWidth="1"/>
    <col min="2714" max="2951" width="11.42578125" style="1"/>
    <col min="2952" max="2952" width="37.85546875" style="1" bestFit="1" customWidth="1"/>
    <col min="2953" max="2953" width="23" style="1" bestFit="1" customWidth="1"/>
    <col min="2954" max="2965" width="19" style="1" customWidth="1"/>
    <col min="2966" max="2966" width="19.140625" style="1" bestFit="1" customWidth="1"/>
    <col min="2967" max="2967" width="16" style="1" bestFit="1" customWidth="1"/>
    <col min="2968" max="2969" width="13.42578125" style="1" bestFit="1" customWidth="1"/>
    <col min="2970" max="3207" width="11.42578125" style="1"/>
    <col min="3208" max="3208" width="37.85546875" style="1" bestFit="1" customWidth="1"/>
    <col min="3209" max="3209" width="23" style="1" bestFit="1" customWidth="1"/>
    <col min="3210" max="3221" width="19" style="1" customWidth="1"/>
    <col min="3222" max="3222" width="19.140625" style="1" bestFit="1" customWidth="1"/>
    <col min="3223" max="3223" width="16" style="1" bestFit="1" customWidth="1"/>
    <col min="3224" max="3225" width="13.42578125" style="1" bestFit="1" customWidth="1"/>
    <col min="3226" max="3463" width="11.42578125" style="1"/>
    <col min="3464" max="3464" width="37.85546875" style="1" bestFit="1" customWidth="1"/>
    <col min="3465" max="3465" width="23" style="1" bestFit="1" customWidth="1"/>
    <col min="3466" max="3477" width="19" style="1" customWidth="1"/>
    <col min="3478" max="3478" width="19.140625" style="1" bestFit="1" customWidth="1"/>
    <col min="3479" max="3479" width="16" style="1" bestFit="1" customWidth="1"/>
    <col min="3480" max="3481" width="13.42578125" style="1" bestFit="1" customWidth="1"/>
    <col min="3482" max="3719" width="11.42578125" style="1"/>
    <col min="3720" max="3720" width="37.85546875" style="1" bestFit="1" customWidth="1"/>
    <col min="3721" max="3721" width="23" style="1" bestFit="1" customWidth="1"/>
    <col min="3722" max="3733" width="19" style="1" customWidth="1"/>
    <col min="3734" max="3734" width="19.140625" style="1" bestFit="1" customWidth="1"/>
    <col min="3735" max="3735" width="16" style="1" bestFit="1" customWidth="1"/>
    <col min="3736" max="3737" width="13.42578125" style="1" bestFit="1" customWidth="1"/>
    <col min="3738" max="3975" width="11.42578125" style="1"/>
    <col min="3976" max="3976" width="37.85546875" style="1" bestFit="1" customWidth="1"/>
    <col min="3977" max="3977" width="23" style="1" bestFit="1" customWidth="1"/>
    <col min="3978" max="3989" width="19" style="1" customWidth="1"/>
    <col min="3990" max="3990" width="19.140625" style="1" bestFit="1" customWidth="1"/>
    <col min="3991" max="3991" width="16" style="1" bestFit="1" customWidth="1"/>
    <col min="3992" max="3993" width="13.42578125" style="1" bestFit="1" customWidth="1"/>
    <col min="3994" max="4231" width="11.42578125" style="1"/>
    <col min="4232" max="4232" width="37.85546875" style="1" bestFit="1" customWidth="1"/>
    <col min="4233" max="4233" width="23" style="1" bestFit="1" customWidth="1"/>
    <col min="4234" max="4245" width="19" style="1" customWidth="1"/>
    <col min="4246" max="4246" width="19.140625" style="1" bestFit="1" customWidth="1"/>
    <col min="4247" max="4247" width="16" style="1" bestFit="1" customWidth="1"/>
    <col min="4248" max="4249" width="13.42578125" style="1" bestFit="1" customWidth="1"/>
    <col min="4250" max="4487" width="11.42578125" style="1"/>
    <col min="4488" max="4488" width="37.85546875" style="1" bestFit="1" customWidth="1"/>
    <col min="4489" max="4489" width="23" style="1" bestFit="1" customWidth="1"/>
    <col min="4490" max="4501" width="19" style="1" customWidth="1"/>
    <col min="4502" max="4502" width="19.140625" style="1" bestFit="1" customWidth="1"/>
    <col min="4503" max="4503" width="16" style="1" bestFit="1" customWidth="1"/>
    <col min="4504" max="4505" width="13.42578125" style="1" bestFit="1" customWidth="1"/>
    <col min="4506" max="4743" width="11.42578125" style="1"/>
    <col min="4744" max="4744" width="37.85546875" style="1" bestFit="1" customWidth="1"/>
    <col min="4745" max="4745" width="23" style="1" bestFit="1" customWidth="1"/>
    <col min="4746" max="4757" width="19" style="1" customWidth="1"/>
    <col min="4758" max="4758" width="19.140625" style="1" bestFit="1" customWidth="1"/>
    <col min="4759" max="4759" width="16" style="1" bestFit="1" customWidth="1"/>
    <col min="4760" max="4761" width="13.42578125" style="1" bestFit="1" customWidth="1"/>
    <col min="4762" max="4999" width="11.42578125" style="1"/>
    <col min="5000" max="5000" width="37.85546875" style="1" bestFit="1" customWidth="1"/>
    <col min="5001" max="5001" width="23" style="1" bestFit="1" customWidth="1"/>
    <col min="5002" max="5013" width="19" style="1" customWidth="1"/>
    <col min="5014" max="5014" width="19.140625" style="1" bestFit="1" customWidth="1"/>
    <col min="5015" max="5015" width="16" style="1" bestFit="1" customWidth="1"/>
    <col min="5016" max="5017" width="13.42578125" style="1" bestFit="1" customWidth="1"/>
    <col min="5018" max="5255" width="11.42578125" style="1"/>
    <col min="5256" max="5256" width="37.85546875" style="1" bestFit="1" customWidth="1"/>
    <col min="5257" max="5257" width="23" style="1" bestFit="1" customWidth="1"/>
    <col min="5258" max="5269" width="19" style="1" customWidth="1"/>
    <col min="5270" max="5270" width="19.140625" style="1" bestFit="1" customWidth="1"/>
    <col min="5271" max="5271" width="16" style="1" bestFit="1" customWidth="1"/>
    <col min="5272" max="5273" width="13.42578125" style="1" bestFit="1" customWidth="1"/>
    <col min="5274" max="5511" width="11.42578125" style="1"/>
    <col min="5512" max="5512" width="37.85546875" style="1" bestFit="1" customWidth="1"/>
    <col min="5513" max="5513" width="23" style="1" bestFit="1" customWidth="1"/>
    <col min="5514" max="5525" width="19" style="1" customWidth="1"/>
    <col min="5526" max="5526" width="19.140625" style="1" bestFit="1" customWidth="1"/>
    <col min="5527" max="5527" width="16" style="1" bestFit="1" customWidth="1"/>
    <col min="5528" max="5529" width="13.42578125" style="1" bestFit="1" customWidth="1"/>
    <col min="5530" max="5767" width="11.42578125" style="1"/>
    <col min="5768" max="5768" width="37.85546875" style="1" bestFit="1" customWidth="1"/>
    <col min="5769" max="5769" width="23" style="1" bestFit="1" customWidth="1"/>
    <col min="5770" max="5781" width="19" style="1" customWidth="1"/>
    <col min="5782" max="5782" width="19.140625" style="1" bestFit="1" customWidth="1"/>
    <col min="5783" max="5783" width="16" style="1" bestFit="1" customWidth="1"/>
    <col min="5784" max="5785" width="13.42578125" style="1" bestFit="1" customWidth="1"/>
    <col min="5786" max="6023" width="11.42578125" style="1"/>
    <col min="6024" max="6024" width="37.85546875" style="1" bestFit="1" customWidth="1"/>
    <col min="6025" max="6025" width="23" style="1" bestFit="1" customWidth="1"/>
    <col min="6026" max="6037" width="19" style="1" customWidth="1"/>
    <col min="6038" max="6038" width="19.140625" style="1" bestFit="1" customWidth="1"/>
    <col min="6039" max="6039" width="16" style="1" bestFit="1" customWidth="1"/>
    <col min="6040" max="6041" width="13.42578125" style="1" bestFit="1" customWidth="1"/>
    <col min="6042" max="6279" width="11.42578125" style="1"/>
    <col min="6280" max="6280" width="37.85546875" style="1" bestFit="1" customWidth="1"/>
    <col min="6281" max="6281" width="23" style="1" bestFit="1" customWidth="1"/>
    <col min="6282" max="6293" width="19" style="1" customWidth="1"/>
    <col min="6294" max="6294" width="19.140625" style="1" bestFit="1" customWidth="1"/>
    <col min="6295" max="6295" width="16" style="1" bestFit="1" customWidth="1"/>
    <col min="6296" max="6297" width="13.42578125" style="1" bestFit="1" customWidth="1"/>
    <col min="6298" max="6535" width="11.42578125" style="1"/>
    <col min="6536" max="6536" width="37.85546875" style="1" bestFit="1" customWidth="1"/>
    <col min="6537" max="6537" width="23" style="1" bestFit="1" customWidth="1"/>
    <col min="6538" max="6549" width="19" style="1" customWidth="1"/>
    <col min="6550" max="6550" width="19.140625" style="1" bestFit="1" customWidth="1"/>
    <col min="6551" max="6551" width="16" style="1" bestFit="1" customWidth="1"/>
    <col min="6552" max="6553" width="13.42578125" style="1" bestFit="1" customWidth="1"/>
    <col min="6554" max="6791" width="11.42578125" style="1"/>
    <col min="6792" max="6792" width="37.85546875" style="1" bestFit="1" customWidth="1"/>
    <col min="6793" max="6793" width="23" style="1" bestFit="1" customWidth="1"/>
    <col min="6794" max="6805" width="19" style="1" customWidth="1"/>
    <col min="6806" max="6806" width="19.140625" style="1" bestFit="1" customWidth="1"/>
    <col min="6807" max="6807" width="16" style="1" bestFit="1" customWidth="1"/>
    <col min="6808" max="6809" width="13.42578125" style="1" bestFit="1" customWidth="1"/>
    <col min="6810" max="7047" width="11.42578125" style="1"/>
    <col min="7048" max="7048" width="37.85546875" style="1" bestFit="1" customWidth="1"/>
    <col min="7049" max="7049" width="23" style="1" bestFit="1" customWidth="1"/>
    <col min="7050" max="7061" width="19" style="1" customWidth="1"/>
    <col min="7062" max="7062" width="19.140625" style="1" bestFit="1" customWidth="1"/>
    <col min="7063" max="7063" width="16" style="1" bestFit="1" customWidth="1"/>
    <col min="7064" max="7065" width="13.42578125" style="1" bestFit="1" customWidth="1"/>
    <col min="7066" max="7303" width="11.42578125" style="1"/>
    <col min="7304" max="7304" width="37.85546875" style="1" bestFit="1" customWidth="1"/>
    <col min="7305" max="7305" width="23" style="1" bestFit="1" customWidth="1"/>
    <col min="7306" max="7317" width="19" style="1" customWidth="1"/>
    <col min="7318" max="7318" width="19.140625" style="1" bestFit="1" customWidth="1"/>
    <col min="7319" max="7319" width="16" style="1" bestFit="1" customWidth="1"/>
    <col min="7320" max="7321" width="13.42578125" style="1" bestFit="1" customWidth="1"/>
    <col min="7322" max="7559" width="11.42578125" style="1"/>
    <col min="7560" max="7560" width="37.85546875" style="1" bestFit="1" customWidth="1"/>
    <col min="7561" max="7561" width="23" style="1" bestFit="1" customWidth="1"/>
    <col min="7562" max="7573" width="19" style="1" customWidth="1"/>
    <col min="7574" max="7574" width="19.140625" style="1" bestFit="1" customWidth="1"/>
    <col min="7575" max="7575" width="16" style="1" bestFit="1" customWidth="1"/>
    <col min="7576" max="7577" width="13.42578125" style="1" bestFit="1" customWidth="1"/>
    <col min="7578" max="7815" width="11.42578125" style="1"/>
    <col min="7816" max="7816" width="37.85546875" style="1" bestFit="1" customWidth="1"/>
    <col min="7817" max="7817" width="23" style="1" bestFit="1" customWidth="1"/>
    <col min="7818" max="7829" width="19" style="1" customWidth="1"/>
    <col min="7830" max="7830" width="19.140625" style="1" bestFit="1" customWidth="1"/>
    <col min="7831" max="7831" width="16" style="1" bestFit="1" customWidth="1"/>
    <col min="7832" max="7833" width="13.42578125" style="1" bestFit="1" customWidth="1"/>
    <col min="7834" max="8071" width="11.42578125" style="1"/>
    <col min="8072" max="8072" width="37.85546875" style="1" bestFit="1" customWidth="1"/>
    <col min="8073" max="8073" width="23" style="1" bestFit="1" customWidth="1"/>
    <col min="8074" max="8085" width="19" style="1" customWidth="1"/>
    <col min="8086" max="8086" width="19.140625" style="1" bestFit="1" customWidth="1"/>
    <col min="8087" max="8087" width="16" style="1" bestFit="1" customWidth="1"/>
    <col min="8088" max="8089" width="13.42578125" style="1" bestFit="1" customWidth="1"/>
    <col min="8090" max="8327" width="11.42578125" style="1"/>
    <col min="8328" max="8328" width="37.85546875" style="1" bestFit="1" customWidth="1"/>
    <col min="8329" max="8329" width="23" style="1" bestFit="1" customWidth="1"/>
    <col min="8330" max="8341" width="19" style="1" customWidth="1"/>
    <col min="8342" max="8342" width="19.140625" style="1" bestFit="1" customWidth="1"/>
    <col min="8343" max="8343" width="16" style="1" bestFit="1" customWidth="1"/>
    <col min="8344" max="8345" width="13.42578125" style="1" bestFit="1" customWidth="1"/>
    <col min="8346" max="8583" width="11.42578125" style="1"/>
    <col min="8584" max="8584" width="37.85546875" style="1" bestFit="1" customWidth="1"/>
    <col min="8585" max="8585" width="23" style="1" bestFit="1" customWidth="1"/>
    <col min="8586" max="8597" width="19" style="1" customWidth="1"/>
    <col min="8598" max="8598" width="19.140625" style="1" bestFit="1" customWidth="1"/>
    <col min="8599" max="8599" width="16" style="1" bestFit="1" customWidth="1"/>
    <col min="8600" max="8601" width="13.42578125" style="1" bestFit="1" customWidth="1"/>
    <col min="8602" max="8839" width="11.42578125" style="1"/>
    <col min="8840" max="8840" width="37.85546875" style="1" bestFit="1" customWidth="1"/>
    <col min="8841" max="8841" width="23" style="1" bestFit="1" customWidth="1"/>
    <col min="8842" max="8853" width="19" style="1" customWidth="1"/>
    <col min="8854" max="8854" width="19.140625" style="1" bestFit="1" customWidth="1"/>
    <col min="8855" max="8855" width="16" style="1" bestFit="1" customWidth="1"/>
    <col min="8856" max="8857" width="13.42578125" style="1" bestFit="1" customWidth="1"/>
    <col min="8858" max="9095" width="11.42578125" style="1"/>
    <col min="9096" max="9096" width="37.85546875" style="1" bestFit="1" customWidth="1"/>
    <col min="9097" max="9097" width="23" style="1" bestFit="1" customWidth="1"/>
    <col min="9098" max="9109" width="19" style="1" customWidth="1"/>
    <col min="9110" max="9110" width="19.140625" style="1" bestFit="1" customWidth="1"/>
    <col min="9111" max="9111" width="16" style="1" bestFit="1" customWidth="1"/>
    <col min="9112" max="9113" width="13.42578125" style="1" bestFit="1" customWidth="1"/>
    <col min="9114" max="9351" width="11.42578125" style="1"/>
    <col min="9352" max="9352" width="37.85546875" style="1" bestFit="1" customWidth="1"/>
    <col min="9353" max="9353" width="23" style="1" bestFit="1" customWidth="1"/>
    <col min="9354" max="9365" width="19" style="1" customWidth="1"/>
    <col min="9366" max="9366" width="19.140625" style="1" bestFit="1" customWidth="1"/>
    <col min="9367" max="9367" width="16" style="1" bestFit="1" customWidth="1"/>
    <col min="9368" max="9369" width="13.42578125" style="1" bestFit="1" customWidth="1"/>
    <col min="9370" max="9607" width="11.42578125" style="1"/>
    <col min="9608" max="9608" width="37.85546875" style="1" bestFit="1" customWidth="1"/>
    <col min="9609" max="9609" width="23" style="1" bestFit="1" customWidth="1"/>
    <col min="9610" max="9621" width="19" style="1" customWidth="1"/>
    <col min="9622" max="9622" width="19.140625" style="1" bestFit="1" customWidth="1"/>
    <col min="9623" max="9623" width="16" style="1" bestFit="1" customWidth="1"/>
    <col min="9624" max="9625" width="13.42578125" style="1" bestFit="1" customWidth="1"/>
    <col min="9626" max="9863" width="11.42578125" style="1"/>
    <col min="9864" max="9864" width="37.85546875" style="1" bestFit="1" customWidth="1"/>
    <col min="9865" max="9865" width="23" style="1" bestFit="1" customWidth="1"/>
    <col min="9866" max="9877" width="19" style="1" customWidth="1"/>
    <col min="9878" max="9878" width="19.140625" style="1" bestFit="1" customWidth="1"/>
    <col min="9879" max="9879" width="16" style="1" bestFit="1" customWidth="1"/>
    <col min="9880" max="9881" width="13.42578125" style="1" bestFit="1" customWidth="1"/>
    <col min="9882" max="10119" width="11.42578125" style="1"/>
    <col min="10120" max="10120" width="37.85546875" style="1" bestFit="1" customWidth="1"/>
    <col min="10121" max="10121" width="23" style="1" bestFit="1" customWidth="1"/>
    <col min="10122" max="10133" width="19" style="1" customWidth="1"/>
    <col min="10134" max="10134" width="19.140625" style="1" bestFit="1" customWidth="1"/>
    <col min="10135" max="10135" width="16" style="1" bestFit="1" customWidth="1"/>
    <col min="10136" max="10137" width="13.42578125" style="1" bestFit="1" customWidth="1"/>
    <col min="10138" max="10375" width="11.42578125" style="1"/>
    <col min="10376" max="10376" width="37.85546875" style="1" bestFit="1" customWidth="1"/>
    <col min="10377" max="10377" width="23" style="1" bestFit="1" customWidth="1"/>
    <col min="10378" max="10389" width="19" style="1" customWidth="1"/>
    <col min="10390" max="10390" width="19.140625" style="1" bestFit="1" customWidth="1"/>
    <col min="10391" max="10391" width="16" style="1" bestFit="1" customWidth="1"/>
    <col min="10392" max="10393" width="13.42578125" style="1" bestFit="1" customWidth="1"/>
    <col min="10394" max="10631" width="11.42578125" style="1"/>
    <col min="10632" max="10632" width="37.85546875" style="1" bestFit="1" customWidth="1"/>
    <col min="10633" max="10633" width="23" style="1" bestFit="1" customWidth="1"/>
    <col min="10634" max="10645" width="19" style="1" customWidth="1"/>
    <col min="10646" max="10646" width="19.140625" style="1" bestFit="1" customWidth="1"/>
    <col min="10647" max="10647" width="16" style="1" bestFit="1" customWidth="1"/>
    <col min="10648" max="10649" width="13.42578125" style="1" bestFit="1" customWidth="1"/>
    <col min="10650" max="10887" width="11.42578125" style="1"/>
    <col min="10888" max="10888" width="37.85546875" style="1" bestFit="1" customWidth="1"/>
    <col min="10889" max="10889" width="23" style="1" bestFit="1" customWidth="1"/>
    <col min="10890" max="10901" width="19" style="1" customWidth="1"/>
    <col min="10902" max="10902" width="19.140625" style="1" bestFit="1" customWidth="1"/>
    <col min="10903" max="10903" width="16" style="1" bestFit="1" customWidth="1"/>
    <col min="10904" max="10905" width="13.42578125" style="1" bestFit="1" customWidth="1"/>
    <col min="10906" max="11143" width="11.42578125" style="1"/>
    <col min="11144" max="11144" width="37.85546875" style="1" bestFit="1" customWidth="1"/>
    <col min="11145" max="11145" width="23" style="1" bestFit="1" customWidth="1"/>
    <col min="11146" max="11157" width="19" style="1" customWidth="1"/>
    <col min="11158" max="11158" width="19.140625" style="1" bestFit="1" customWidth="1"/>
    <col min="11159" max="11159" width="16" style="1" bestFit="1" customWidth="1"/>
    <col min="11160" max="11161" width="13.42578125" style="1" bestFit="1" customWidth="1"/>
    <col min="11162" max="11399" width="11.42578125" style="1"/>
    <col min="11400" max="11400" width="37.85546875" style="1" bestFit="1" customWidth="1"/>
    <col min="11401" max="11401" width="23" style="1" bestFit="1" customWidth="1"/>
    <col min="11402" max="11413" width="19" style="1" customWidth="1"/>
    <col min="11414" max="11414" width="19.140625" style="1" bestFit="1" customWidth="1"/>
    <col min="11415" max="11415" width="16" style="1" bestFit="1" customWidth="1"/>
    <col min="11416" max="11417" width="13.42578125" style="1" bestFit="1" customWidth="1"/>
    <col min="11418" max="11655" width="11.42578125" style="1"/>
    <col min="11656" max="11656" width="37.85546875" style="1" bestFit="1" customWidth="1"/>
    <col min="11657" max="11657" width="23" style="1" bestFit="1" customWidth="1"/>
    <col min="11658" max="11669" width="19" style="1" customWidth="1"/>
    <col min="11670" max="11670" width="19.140625" style="1" bestFit="1" customWidth="1"/>
    <col min="11671" max="11671" width="16" style="1" bestFit="1" customWidth="1"/>
    <col min="11672" max="11673" width="13.42578125" style="1" bestFit="1" customWidth="1"/>
    <col min="11674" max="11911" width="11.42578125" style="1"/>
    <col min="11912" max="11912" width="37.85546875" style="1" bestFit="1" customWidth="1"/>
    <col min="11913" max="11913" width="23" style="1" bestFit="1" customWidth="1"/>
    <col min="11914" max="11925" width="19" style="1" customWidth="1"/>
    <col min="11926" max="11926" width="19.140625" style="1" bestFit="1" customWidth="1"/>
    <col min="11927" max="11927" width="16" style="1" bestFit="1" customWidth="1"/>
    <col min="11928" max="11929" width="13.42578125" style="1" bestFit="1" customWidth="1"/>
    <col min="11930" max="12167" width="11.42578125" style="1"/>
    <col min="12168" max="12168" width="37.85546875" style="1" bestFit="1" customWidth="1"/>
    <col min="12169" max="12169" width="23" style="1" bestFit="1" customWidth="1"/>
    <col min="12170" max="12181" width="19" style="1" customWidth="1"/>
    <col min="12182" max="12182" width="19.140625" style="1" bestFit="1" customWidth="1"/>
    <col min="12183" max="12183" width="16" style="1" bestFit="1" customWidth="1"/>
    <col min="12184" max="12185" width="13.42578125" style="1" bestFit="1" customWidth="1"/>
    <col min="12186" max="12423" width="11.42578125" style="1"/>
    <col min="12424" max="12424" width="37.85546875" style="1" bestFit="1" customWidth="1"/>
    <col min="12425" max="12425" width="23" style="1" bestFit="1" customWidth="1"/>
    <col min="12426" max="12437" width="19" style="1" customWidth="1"/>
    <col min="12438" max="12438" width="19.140625" style="1" bestFit="1" customWidth="1"/>
    <col min="12439" max="12439" width="16" style="1" bestFit="1" customWidth="1"/>
    <col min="12440" max="12441" width="13.42578125" style="1" bestFit="1" customWidth="1"/>
    <col min="12442" max="12679" width="11.42578125" style="1"/>
    <col min="12680" max="12680" width="37.85546875" style="1" bestFit="1" customWidth="1"/>
    <col min="12681" max="12681" width="23" style="1" bestFit="1" customWidth="1"/>
    <col min="12682" max="12693" width="19" style="1" customWidth="1"/>
    <col min="12694" max="12694" width="19.140625" style="1" bestFit="1" customWidth="1"/>
    <col min="12695" max="12695" width="16" style="1" bestFit="1" customWidth="1"/>
    <col min="12696" max="12697" width="13.42578125" style="1" bestFit="1" customWidth="1"/>
    <col min="12698" max="12935" width="11.42578125" style="1"/>
    <col min="12936" max="12936" width="37.85546875" style="1" bestFit="1" customWidth="1"/>
    <col min="12937" max="12937" width="23" style="1" bestFit="1" customWidth="1"/>
    <col min="12938" max="12949" width="19" style="1" customWidth="1"/>
    <col min="12950" max="12950" width="19.140625" style="1" bestFit="1" customWidth="1"/>
    <col min="12951" max="12951" width="16" style="1" bestFit="1" customWidth="1"/>
    <col min="12952" max="12953" width="13.42578125" style="1" bestFit="1" customWidth="1"/>
    <col min="12954" max="13191" width="11.42578125" style="1"/>
    <col min="13192" max="13192" width="37.85546875" style="1" bestFit="1" customWidth="1"/>
    <col min="13193" max="13193" width="23" style="1" bestFit="1" customWidth="1"/>
    <col min="13194" max="13205" width="19" style="1" customWidth="1"/>
    <col min="13206" max="13206" width="19.140625" style="1" bestFit="1" customWidth="1"/>
    <col min="13207" max="13207" width="16" style="1" bestFit="1" customWidth="1"/>
    <col min="13208" max="13209" width="13.42578125" style="1" bestFit="1" customWidth="1"/>
    <col min="13210" max="13447" width="11.42578125" style="1"/>
    <col min="13448" max="13448" width="37.85546875" style="1" bestFit="1" customWidth="1"/>
    <col min="13449" max="13449" width="23" style="1" bestFit="1" customWidth="1"/>
    <col min="13450" max="13461" width="19" style="1" customWidth="1"/>
    <col min="13462" max="13462" width="19.140625" style="1" bestFit="1" customWidth="1"/>
    <col min="13463" max="13463" width="16" style="1" bestFit="1" customWidth="1"/>
    <col min="13464" max="13465" width="13.42578125" style="1" bestFit="1" customWidth="1"/>
    <col min="13466" max="13703" width="11.42578125" style="1"/>
    <col min="13704" max="13704" width="37.85546875" style="1" bestFit="1" customWidth="1"/>
    <col min="13705" max="13705" width="23" style="1" bestFit="1" customWidth="1"/>
    <col min="13706" max="13717" width="19" style="1" customWidth="1"/>
    <col min="13718" max="13718" width="19.140625" style="1" bestFit="1" customWidth="1"/>
    <col min="13719" max="13719" width="16" style="1" bestFit="1" customWidth="1"/>
    <col min="13720" max="13721" width="13.42578125" style="1" bestFit="1" customWidth="1"/>
    <col min="13722" max="13959" width="11.42578125" style="1"/>
    <col min="13960" max="13960" width="37.85546875" style="1" bestFit="1" customWidth="1"/>
    <col min="13961" max="13961" width="23" style="1" bestFit="1" customWidth="1"/>
    <col min="13962" max="13973" width="19" style="1" customWidth="1"/>
    <col min="13974" max="13974" width="19.140625" style="1" bestFit="1" customWidth="1"/>
    <col min="13975" max="13975" width="16" style="1" bestFit="1" customWidth="1"/>
    <col min="13976" max="13977" width="13.42578125" style="1" bestFit="1" customWidth="1"/>
    <col min="13978" max="14215" width="11.42578125" style="1"/>
    <col min="14216" max="14216" width="37.85546875" style="1" bestFit="1" customWidth="1"/>
    <col min="14217" max="14217" width="23" style="1" bestFit="1" customWidth="1"/>
    <col min="14218" max="14229" width="19" style="1" customWidth="1"/>
    <col min="14230" max="14230" width="19.140625" style="1" bestFit="1" customWidth="1"/>
    <col min="14231" max="14231" width="16" style="1" bestFit="1" customWidth="1"/>
    <col min="14232" max="14233" width="13.42578125" style="1" bestFit="1" customWidth="1"/>
    <col min="14234" max="14471" width="11.42578125" style="1"/>
    <col min="14472" max="14472" width="37.85546875" style="1" bestFit="1" customWidth="1"/>
    <col min="14473" max="14473" width="23" style="1" bestFit="1" customWidth="1"/>
    <col min="14474" max="14485" width="19" style="1" customWidth="1"/>
    <col min="14486" max="14486" width="19.140625" style="1" bestFit="1" customWidth="1"/>
    <col min="14487" max="14487" width="16" style="1" bestFit="1" customWidth="1"/>
    <col min="14488" max="14489" width="13.42578125" style="1" bestFit="1" customWidth="1"/>
    <col min="14490" max="14727" width="11.42578125" style="1"/>
    <col min="14728" max="14728" width="37.85546875" style="1" bestFit="1" customWidth="1"/>
    <col min="14729" max="14729" width="23" style="1" bestFit="1" customWidth="1"/>
    <col min="14730" max="14741" width="19" style="1" customWidth="1"/>
    <col min="14742" max="14742" width="19.140625" style="1" bestFit="1" customWidth="1"/>
    <col min="14743" max="14743" width="16" style="1" bestFit="1" customWidth="1"/>
    <col min="14744" max="14745" width="13.42578125" style="1" bestFit="1" customWidth="1"/>
    <col min="14746" max="14983" width="11.42578125" style="1"/>
    <col min="14984" max="14984" width="37.85546875" style="1" bestFit="1" customWidth="1"/>
    <col min="14985" max="14985" width="23" style="1" bestFit="1" customWidth="1"/>
    <col min="14986" max="14997" width="19" style="1" customWidth="1"/>
    <col min="14998" max="14998" width="19.140625" style="1" bestFit="1" customWidth="1"/>
    <col min="14999" max="14999" width="16" style="1" bestFit="1" customWidth="1"/>
    <col min="15000" max="15001" width="13.42578125" style="1" bestFit="1" customWidth="1"/>
    <col min="15002" max="15239" width="11.42578125" style="1"/>
    <col min="15240" max="15240" width="37.85546875" style="1" bestFit="1" customWidth="1"/>
    <col min="15241" max="15241" width="23" style="1" bestFit="1" customWidth="1"/>
    <col min="15242" max="15253" width="19" style="1" customWidth="1"/>
    <col min="15254" max="15254" width="19.140625" style="1" bestFit="1" customWidth="1"/>
    <col min="15255" max="15255" width="16" style="1" bestFit="1" customWidth="1"/>
    <col min="15256" max="15257" width="13.42578125" style="1" bestFit="1" customWidth="1"/>
    <col min="15258" max="15495" width="11.42578125" style="1"/>
    <col min="15496" max="15496" width="37.85546875" style="1" bestFit="1" customWidth="1"/>
    <col min="15497" max="15497" width="23" style="1" bestFit="1" customWidth="1"/>
    <col min="15498" max="15509" width="19" style="1" customWidth="1"/>
    <col min="15510" max="15510" width="19.140625" style="1" bestFit="1" customWidth="1"/>
    <col min="15511" max="15511" width="16" style="1" bestFit="1" customWidth="1"/>
    <col min="15512" max="15513" width="13.42578125" style="1" bestFit="1" customWidth="1"/>
    <col min="15514" max="15751" width="11.42578125" style="1"/>
    <col min="15752" max="15752" width="37.85546875" style="1" bestFit="1" customWidth="1"/>
    <col min="15753" max="15753" width="23" style="1" bestFit="1" customWidth="1"/>
    <col min="15754" max="15765" width="19" style="1" customWidth="1"/>
    <col min="15766" max="15766" width="19.140625" style="1" bestFit="1" customWidth="1"/>
    <col min="15767" max="15767" width="16" style="1" bestFit="1" customWidth="1"/>
    <col min="15768" max="15769" width="13.42578125" style="1" bestFit="1" customWidth="1"/>
    <col min="15770" max="16007" width="11.42578125" style="1"/>
    <col min="16008" max="16008" width="37.85546875" style="1" bestFit="1" customWidth="1"/>
    <col min="16009" max="16009" width="23" style="1" bestFit="1" customWidth="1"/>
    <col min="16010" max="16021" width="19" style="1" customWidth="1"/>
    <col min="16022" max="16022" width="19.140625" style="1" bestFit="1" customWidth="1"/>
    <col min="16023" max="16023" width="16" style="1" bestFit="1" customWidth="1"/>
    <col min="16024" max="16025" width="13.42578125" style="1" bestFit="1" customWidth="1"/>
    <col min="16026" max="16384" width="11.42578125" style="1"/>
  </cols>
  <sheetData>
    <row r="7" spans="1:18">
      <c r="A7" s="147" t="s">
        <v>89</v>
      </c>
      <c r="B7" s="147"/>
      <c r="C7" s="147"/>
      <c r="D7" s="147"/>
      <c r="E7" s="1"/>
      <c r="F7" s="1"/>
      <c r="G7" s="1"/>
      <c r="H7" s="1"/>
      <c r="I7" s="1"/>
      <c r="J7" s="1"/>
      <c r="K7" s="1"/>
      <c r="L7" s="1"/>
      <c r="M7" s="1"/>
      <c r="N7" s="1"/>
      <c r="Q7" s="1"/>
      <c r="R7" s="1"/>
    </row>
    <row r="8" spans="1:18" ht="13.5" thickBot="1">
      <c r="A8" s="3"/>
    </row>
    <row r="9" spans="1:18" ht="40.5" customHeight="1" thickBot="1">
      <c r="A9" s="6" t="s">
        <v>0</v>
      </c>
      <c r="B9" s="7" t="s">
        <v>83</v>
      </c>
      <c r="C9" s="8">
        <v>45658</v>
      </c>
      <c r="D9" s="8">
        <v>45689</v>
      </c>
      <c r="E9" s="8">
        <v>45717</v>
      </c>
      <c r="F9" s="8">
        <v>45748</v>
      </c>
      <c r="G9" s="8">
        <v>45778</v>
      </c>
      <c r="H9" s="8">
        <v>45809</v>
      </c>
      <c r="I9" s="8">
        <v>45839</v>
      </c>
      <c r="J9" s="8">
        <v>45870</v>
      </c>
      <c r="K9" s="8">
        <v>45901</v>
      </c>
      <c r="L9" s="8">
        <v>45931</v>
      </c>
      <c r="M9" s="8">
        <v>45962</v>
      </c>
      <c r="N9" s="8">
        <v>45992</v>
      </c>
      <c r="O9" s="7" t="s">
        <v>1</v>
      </c>
      <c r="P9" s="7" t="s">
        <v>2</v>
      </c>
      <c r="Q9" s="7" t="s">
        <v>3</v>
      </c>
      <c r="R9" s="7" t="s">
        <v>4</v>
      </c>
    </row>
    <row r="10" spans="1:18">
      <c r="A10" s="9"/>
      <c r="B10" s="10"/>
      <c r="C10" s="11"/>
      <c r="D10" s="11"/>
      <c r="E10" s="11"/>
      <c r="F10" s="11"/>
      <c r="G10" s="120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</row>
    <row r="11" spans="1:18">
      <c r="A11" s="12" t="str">
        <f>+DEVENGADO!A11</f>
        <v>F.F.F.I.R.  (Z-0012-17-A)</v>
      </c>
      <c r="B11" s="13">
        <v>0</v>
      </c>
      <c r="C11" s="13">
        <v>1576710.38</v>
      </c>
      <c r="D11" s="13">
        <v>1613580.51</v>
      </c>
      <c r="E11" s="13">
        <v>1601700.56</v>
      </c>
      <c r="F11" s="13">
        <v>1613436.68</v>
      </c>
      <c r="G11" s="13">
        <v>1626421.58</v>
      </c>
      <c r="H11" s="13">
        <v>1644855.24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3">
        <v>0</v>
      </c>
      <c r="O11" s="13">
        <v>4791991.4499999993</v>
      </c>
      <c r="P11" s="13">
        <v>9676704.9499999993</v>
      </c>
      <c r="Q11" s="13">
        <f>+DEVENGADO!Q11</f>
        <v>9676704.9499999993</v>
      </c>
      <c r="R11" s="13">
        <f>+DEVENGADO!R11</f>
        <v>9676704.9499999993</v>
      </c>
    </row>
    <row r="12" spans="1:18">
      <c r="A12" s="15" t="str">
        <f>+DEVENGADO!A12</f>
        <v xml:space="preserve">Amortización </v>
      </c>
      <c r="B12" s="13">
        <v>0</v>
      </c>
      <c r="C12" s="13">
        <v>1344349.95</v>
      </c>
      <c r="D12" s="13">
        <v>1362054.45</v>
      </c>
      <c r="E12" s="13">
        <v>1379991.18</v>
      </c>
      <c r="F12" s="13">
        <v>1398166.77</v>
      </c>
      <c r="G12" s="13">
        <v>1416579.01</v>
      </c>
      <c r="H12" s="13">
        <v>1435159.33</v>
      </c>
      <c r="I12" s="13">
        <v>0</v>
      </c>
      <c r="J12" s="13">
        <v>0</v>
      </c>
      <c r="K12" s="13">
        <v>0</v>
      </c>
      <c r="L12" s="13">
        <v>0</v>
      </c>
      <c r="M12" s="13">
        <v>0</v>
      </c>
      <c r="N12" s="13">
        <v>0</v>
      </c>
      <c r="O12" s="13">
        <v>4086395.58</v>
      </c>
      <c r="P12" s="13">
        <v>8336300.6899999995</v>
      </c>
      <c r="Q12" s="13">
        <f>+DEVENGADO!Q12</f>
        <v>8336300.6899999995</v>
      </c>
      <c r="R12" s="13">
        <f>+DEVENGADO!R12</f>
        <v>8336300.6899999995</v>
      </c>
    </row>
    <row r="13" spans="1:18">
      <c r="A13" s="15" t="str">
        <f>+DEVENGADO!A13</f>
        <v>Servicios</v>
      </c>
      <c r="B13" s="13">
        <v>0</v>
      </c>
      <c r="C13" s="13">
        <v>232360.43</v>
      </c>
      <c r="D13" s="13">
        <v>251526.06</v>
      </c>
      <c r="E13" s="13">
        <v>221709.38</v>
      </c>
      <c r="F13" s="13">
        <v>215269.91</v>
      </c>
      <c r="G13" s="13">
        <v>209842.57</v>
      </c>
      <c r="H13" s="13">
        <v>209695.91</v>
      </c>
      <c r="I13" s="13">
        <v>0</v>
      </c>
      <c r="J13" s="13">
        <v>0</v>
      </c>
      <c r="K13" s="13">
        <v>0</v>
      </c>
      <c r="L13" s="13">
        <v>0</v>
      </c>
      <c r="M13" s="13">
        <v>0</v>
      </c>
      <c r="N13" s="13">
        <v>0</v>
      </c>
      <c r="O13" s="13">
        <v>705595.87</v>
      </c>
      <c r="P13" s="13">
        <v>1340404.26</v>
      </c>
      <c r="Q13" s="13">
        <f>+DEVENGADO!Q13</f>
        <v>1340404.26</v>
      </c>
      <c r="R13" s="13">
        <f>+DEVENGADO!R13</f>
        <v>1340404.26</v>
      </c>
    </row>
    <row r="14" spans="1:18">
      <c r="A14" s="15" t="str">
        <f>+DEVENGADO!A14</f>
        <v>Capital Residual Actualizado</v>
      </c>
      <c r="B14" s="13">
        <v>34498762.210000001</v>
      </c>
      <c r="C14" s="13">
        <v>33608748.890000001</v>
      </c>
      <c r="D14" s="13">
        <v>32689306.949999999</v>
      </c>
      <c r="E14" s="13">
        <v>31739797.219999999</v>
      </c>
      <c r="F14" s="13">
        <v>30759668.98</v>
      </c>
      <c r="G14" s="13">
        <v>29748159.219999999</v>
      </c>
      <c r="H14" s="13">
        <v>28703186.73</v>
      </c>
      <c r="I14" s="13">
        <v>0</v>
      </c>
      <c r="J14" s="13">
        <v>0</v>
      </c>
      <c r="K14" s="13">
        <v>0</v>
      </c>
      <c r="L14" s="13">
        <v>0</v>
      </c>
      <c r="M14" s="13">
        <v>0</v>
      </c>
      <c r="N14" s="13">
        <v>0</v>
      </c>
      <c r="O14" s="13">
        <v>31739797.219999999</v>
      </c>
      <c r="P14" s="13">
        <v>187248867.98999998</v>
      </c>
      <c r="Q14" s="13">
        <f>+DEVENGADO!Q14</f>
        <v>187248867.98999998</v>
      </c>
      <c r="R14" s="13">
        <f>+DEVENGADO!R14</f>
        <v>187248867.98999998</v>
      </c>
    </row>
    <row r="15" spans="1:18">
      <c r="A15" s="15"/>
      <c r="B15" s="13">
        <v>0</v>
      </c>
      <c r="C15" s="13">
        <v>0</v>
      </c>
      <c r="D15" s="13">
        <v>0</v>
      </c>
      <c r="E15" s="13"/>
      <c r="F15" s="13">
        <v>0</v>
      </c>
      <c r="G15" s="13">
        <v>0</v>
      </c>
      <c r="H15" s="13">
        <v>0</v>
      </c>
      <c r="I15" s="13">
        <v>0</v>
      </c>
      <c r="J15" s="13">
        <v>0</v>
      </c>
      <c r="K15" s="13">
        <v>0</v>
      </c>
      <c r="L15" s="13">
        <v>0</v>
      </c>
      <c r="M15" s="13">
        <v>0</v>
      </c>
      <c r="N15" s="13">
        <v>0</v>
      </c>
      <c r="O15" s="13">
        <v>0</v>
      </c>
      <c r="P15" s="13">
        <v>0</v>
      </c>
      <c r="Q15" s="13">
        <f>+DEVENGADO!Q15</f>
        <v>0</v>
      </c>
      <c r="R15" s="13">
        <f>+DEVENGADO!R15</f>
        <v>0</v>
      </c>
    </row>
    <row r="16" spans="1:18">
      <c r="A16" s="12" t="str">
        <f>+DEVENGADO!A16</f>
        <v>F.F.F.I.R.  (Z-2102-21-A)</v>
      </c>
      <c r="B16" s="13">
        <v>0</v>
      </c>
      <c r="C16" s="13">
        <v>1461766.26</v>
      </c>
      <c r="D16" s="13">
        <v>1539586.27</v>
      </c>
      <c r="E16" s="13">
        <v>1446119.23</v>
      </c>
      <c r="F16" s="13">
        <v>1494615.1</v>
      </c>
      <c r="G16" s="13">
        <v>1544999.14</v>
      </c>
      <c r="H16" s="13">
        <v>1636401.8</v>
      </c>
      <c r="I16" s="13">
        <v>0</v>
      </c>
      <c r="J16" s="13">
        <v>0</v>
      </c>
      <c r="K16" s="13">
        <v>0</v>
      </c>
      <c r="L16" s="13">
        <v>0</v>
      </c>
      <c r="M16" s="13">
        <v>0</v>
      </c>
      <c r="N16" s="13">
        <v>0</v>
      </c>
      <c r="O16" s="13">
        <v>4447471.76</v>
      </c>
      <c r="P16" s="13">
        <v>9123487.7999999989</v>
      </c>
      <c r="Q16" s="13">
        <f>+DEVENGADO!Q16</f>
        <v>9123487.7999999989</v>
      </c>
      <c r="R16" s="13">
        <f>+DEVENGADO!R16</f>
        <v>9123487.7999999989</v>
      </c>
    </row>
    <row r="17" spans="1:20">
      <c r="A17" s="15" t="str">
        <f>+DEVENGADO!A17</f>
        <v xml:space="preserve">Amortización </v>
      </c>
      <c r="B17" s="13">
        <v>0</v>
      </c>
      <c r="C17" s="13">
        <v>0</v>
      </c>
      <c r="D17" s="13">
        <v>0</v>
      </c>
      <c r="E17" s="13"/>
      <c r="F17" s="13">
        <v>0</v>
      </c>
      <c r="G17" s="13">
        <v>0</v>
      </c>
      <c r="H17" s="13">
        <v>0</v>
      </c>
      <c r="I17" s="13">
        <v>0</v>
      </c>
      <c r="J17" s="13">
        <v>0</v>
      </c>
      <c r="K17" s="13">
        <v>0</v>
      </c>
      <c r="L17" s="13">
        <v>0</v>
      </c>
      <c r="M17" s="13">
        <v>0</v>
      </c>
      <c r="N17" s="13">
        <v>0</v>
      </c>
      <c r="O17" s="13">
        <v>0</v>
      </c>
      <c r="P17" s="13">
        <v>0</v>
      </c>
      <c r="Q17" s="13">
        <f>+DEVENGADO!Q17</f>
        <v>0</v>
      </c>
      <c r="R17" s="13">
        <f>+DEVENGADO!R17</f>
        <v>0</v>
      </c>
    </row>
    <row r="18" spans="1:20">
      <c r="A18" s="15" t="str">
        <f>+DEVENGADO!A18</f>
        <v>Servicios</v>
      </c>
      <c r="B18" s="13">
        <v>0</v>
      </c>
      <c r="C18" s="13">
        <v>1461766.26</v>
      </c>
      <c r="D18" s="13">
        <v>1539586.27</v>
      </c>
      <c r="E18" s="13">
        <v>1446119.23</v>
      </c>
      <c r="F18" s="13">
        <v>1494615.1</v>
      </c>
      <c r="G18" s="13">
        <v>1544999.14</v>
      </c>
      <c r="H18" s="13">
        <v>1636401.8</v>
      </c>
      <c r="I18" s="13">
        <v>0</v>
      </c>
      <c r="J18" s="13">
        <v>0</v>
      </c>
      <c r="K18" s="13">
        <v>0</v>
      </c>
      <c r="L18" s="13">
        <v>0</v>
      </c>
      <c r="M18" s="13">
        <v>0</v>
      </c>
      <c r="N18" s="13">
        <v>0</v>
      </c>
      <c r="O18" s="13">
        <v>4447471.76</v>
      </c>
      <c r="P18" s="13">
        <v>9123487.7999999989</v>
      </c>
      <c r="Q18" s="13">
        <f>+DEVENGADO!Q18</f>
        <v>9123487.7999999989</v>
      </c>
      <c r="R18" s="13">
        <f>+DEVENGADO!R18</f>
        <v>9123487.7999999989</v>
      </c>
    </row>
    <row r="19" spans="1:20">
      <c r="A19" s="15" t="str">
        <f>+DEVENGADO!A19</f>
        <v>Capital Residual Actualizado</v>
      </c>
      <c r="B19" s="13">
        <v>174605305.09</v>
      </c>
      <c r="C19" s="13">
        <v>185311434.75</v>
      </c>
      <c r="D19" s="13">
        <v>193983143.84</v>
      </c>
      <c r="E19" s="13">
        <v>202462547.94999999</v>
      </c>
      <c r="F19" s="13">
        <v>207797973.28999999</v>
      </c>
      <c r="G19" s="13">
        <v>213635605.15000001</v>
      </c>
      <c r="H19" s="13">
        <v>218975180.97</v>
      </c>
      <c r="I19" s="13">
        <v>0</v>
      </c>
      <c r="J19" s="13">
        <v>0</v>
      </c>
      <c r="K19" s="13">
        <v>0</v>
      </c>
      <c r="L19" s="13">
        <v>0</v>
      </c>
      <c r="M19" s="13">
        <v>0</v>
      </c>
      <c r="N19" s="13">
        <v>0</v>
      </c>
      <c r="O19" s="13">
        <v>202462547.94999999</v>
      </c>
      <c r="P19" s="13">
        <v>218975180.97</v>
      </c>
      <c r="Q19" s="13">
        <f>+DEVENGADO!Q19</f>
        <v>1222165885.9499998</v>
      </c>
      <c r="R19" s="13">
        <f>+DEVENGADO!R19</f>
        <v>1222165885.9499998</v>
      </c>
    </row>
    <row r="20" spans="1:20">
      <c r="A20" s="15"/>
      <c r="B20" s="13">
        <v>0</v>
      </c>
      <c r="C20" s="13">
        <v>0</v>
      </c>
      <c r="D20" s="13">
        <v>0</v>
      </c>
      <c r="E20" s="13"/>
      <c r="F20" s="13">
        <v>0</v>
      </c>
      <c r="G20" s="13">
        <v>0</v>
      </c>
      <c r="H20" s="13">
        <v>0</v>
      </c>
      <c r="I20" s="13">
        <v>0</v>
      </c>
      <c r="J20" s="13">
        <v>0</v>
      </c>
      <c r="K20" s="13">
        <v>0</v>
      </c>
      <c r="L20" s="13">
        <v>0</v>
      </c>
      <c r="M20" s="13">
        <v>0</v>
      </c>
      <c r="N20" s="13">
        <v>0</v>
      </c>
      <c r="O20" s="13">
        <v>0</v>
      </c>
      <c r="P20" s="13">
        <v>0</v>
      </c>
      <c r="Q20" s="13">
        <f>+DEVENGADO!Q20</f>
        <v>0</v>
      </c>
      <c r="R20" s="13">
        <f>+DEVENGADO!R20</f>
        <v>0</v>
      </c>
    </row>
    <row r="21" spans="1:20">
      <c r="A21" s="12" t="str">
        <f>+DEVENGADO!A21</f>
        <v>Reestructuracion (Resolucion 741)</v>
      </c>
      <c r="B21" s="13">
        <v>0</v>
      </c>
      <c r="C21" s="13">
        <v>81468456.799999997</v>
      </c>
      <c r="D21" s="13">
        <v>79488858.590000004</v>
      </c>
      <c r="E21" s="13">
        <v>80755210.329999998</v>
      </c>
      <c r="F21" s="13">
        <v>79880571.960000008</v>
      </c>
      <c r="G21" s="13">
        <v>79595483.480000004</v>
      </c>
      <c r="H21" s="13">
        <v>79685340.620000005</v>
      </c>
      <c r="I21" s="13">
        <v>0</v>
      </c>
      <c r="J21" s="13">
        <v>0</v>
      </c>
      <c r="K21" s="13">
        <v>0</v>
      </c>
      <c r="L21" s="13">
        <v>0</v>
      </c>
      <c r="M21" s="13">
        <v>0</v>
      </c>
      <c r="N21" s="13">
        <v>0</v>
      </c>
      <c r="O21" s="13">
        <v>241712525.71999997</v>
      </c>
      <c r="P21" s="13">
        <v>480873921.77999997</v>
      </c>
      <c r="Q21" s="13">
        <f>+DEVENGADO!Q21</f>
        <v>480873921.77999997</v>
      </c>
      <c r="R21" s="13">
        <f>+DEVENGADO!R21</f>
        <v>480873921.77999997</v>
      </c>
    </row>
    <row r="22" spans="1:20">
      <c r="A22" s="15" t="str">
        <f>+DEVENGADO!A22</f>
        <v xml:space="preserve">Amortización </v>
      </c>
      <c r="B22" s="13">
        <v>0</v>
      </c>
      <c r="C22" s="13">
        <v>64382961.780000001</v>
      </c>
      <c r="D22" s="13">
        <v>64382961.780000001</v>
      </c>
      <c r="E22" s="13">
        <v>64382961.780000001</v>
      </c>
      <c r="F22" s="13">
        <v>64382961.780000001</v>
      </c>
      <c r="G22" s="13">
        <v>64382961.780000001</v>
      </c>
      <c r="H22" s="13">
        <v>64382961.780000001</v>
      </c>
      <c r="I22" s="13">
        <v>0</v>
      </c>
      <c r="J22" s="13">
        <v>0</v>
      </c>
      <c r="K22" s="13">
        <v>0</v>
      </c>
      <c r="L22" s="13">
        <v>0</v>
      </c>
      <c r="M22" s="13">
        <v>0</v>
      </c>
      <c r="N22" s="13">
        <v>0</v>
      </c>
      <c r="O22" s="13">
        <v>193148885.34</v>
      </c>
      <c r="P22" s="13">
        <v>386297770.67999995</v>
      </c>
      <c r="Q22" s="13">
        <f>+DEVENGADO!Q22</f>
        <v>386297770.67999995</v>
      </c>
      <c r="R22" s="13">
        <f>+DEVENGADO!R22</f>
        <v>386297770.67999995</v>
      </c>
    </row>
    <row r="23" spans="1:20">
      <c r="A23" s="15" t="str">
        <f>+DEVENGADO!A23</f>
        <v>Servicios</v>
      </c>
      <c r="B23" s="13">
        <v>0</v>
      </c>
      <c r="C23" s="13">
        <v>17085495.019999996</v>
      </c>
      <c r="D23" s="13">
        <v>15105896.810000001</v>
      </c>
      <c r="E23" s="13">
        <v>16372248.550000001</v>
      </c>
      <c r="F23" s="13">
        <v>15497610.18</v>
      </c>
      <c r="G23" s="13">
        <v>15212521.700000003</v>
      </c>
      <c r="H23" s="13">
        <v>15302378.84</v>
      </c>
      <c r="I23" s="13">
        <v>0</v>
      </c>
      <c r="J23" s="13">
        <v>0</v>
      </c>
      <c r="K23" s="13">
        <v>0</v>
      </c>
      <c r="L23" s="13">
        <v>0</v>
      </c>
      <c r="M23" s="13">
        <v>0</v>
      </c>
      <c r="N23" s="13">
        <v>0</v>
      </c>
      <c r="O23" s="13">
        <v>48563640.379999995</v>
      </c>
      <c r="P23" s="13">
        <v>94576151.099999994</v>
      </c>
      <c r="Q23" s="13">
        <f>+DEVENGADO!Q23</f>
        <v>94576151.099999994</v>
      </c>
      <c r="R23" s="13">
        <f>+DEVENGADO!R23</f>
        <v>94576151.099999994</v>
      </c>
    </row>
    <row r="24" spans="1:20">
      <c r="A24" s="15" t="str">
        <f>+DEVENGADO!A24</f>
        <v>Capital Residual Actualizado</v>
      </c>
      <c r="B24" s="13">
        <v>3084529169.6399975</v>
      </c>
      <c r="C24" s="13">
        <v>3020146207.8599973</v>
      </c>
      <c r="D24" s="13">
        <v>2955763246.0799971</v>
      </c>
      <c r="E24" s="13">
        <v>2891380284.2999969</v>
      </c>
      <c r="F24" s="13">
        <v>2826997322.5199966</v>
      </c>
      <c r="G24" s="13">
        <v>2762614360.7399964</v>
      </c>
      <c r="H24" s="13">
        <v>2698231398.9599962</v>
      </c>
      <c r="I24" s="13">
        <v>0</v>
      </c>
      <c r="J24" s="13">
        <v>0</v>
      </c>
      <c r="K24" s="13">
        <v>0</v>
      </c>
      <c r="L24" s="13">
        <v>0</v>
      </c>
      <c r="M24" s="13">
        <v>0</v>
      </c>
      <c r="N24" s="13">
        <v>0</v>
      </c>
      <c r="O24" s="13">
        <v>2891380284.2999969</v>
      </c>
      <c r="P24" s="13">
        <v>2698231398.9599962</v>
      </c>
      <c r="Q24" s="13">
        <f>+DEVENGADO!Q24</f>
        <v>0</v>
      </c>
      <c r="R24" s="13">
        <f>+DEVENGADO!R24</f>
        <v>0</v>
      </c>
    </row>
    <row r="25" spans="1:20">
      <c r="A25" s="15"/>
      <c r="B25" s="13">
        <v>0</v>
      </c>
      <c r="C25" s="13">
        <v>0</v>
      </c>
      <c r="D25" s="13">
        <v>0</v>
      </c>
      <c r="E25" s="13"/>
      <c r="F25" s="13">
        <v>0</v>
      </c>
      <c r="G25" s="13">
        <v>0</v>
      </c>
      <c r="H25" s="13">
        <v>0</v>
      </c>
      <c r="I25" s="13">
        <v>0</v>
      </c>
      <c r="J25" s="13">
        <v>0</v>
      </c>
      <c r="K25" s="13">
        <v>0</v>
      </c>
      <c r="L25" s="13">
        <v>0</v>
      </c>
      <c r="M25" s="13">
        <v>0</v>
      </c>
      <c r="N25" s="13">
        <v>0</v>
      </c>
      <c r="O25" s="13">
        <v>0</v>
      </c>
      <c r="P25" s="13">
        <v>0</v>
      </c>
      <c r="Q25" s="13">
        <f>+DEVENGADO!Q25</f>
        <v>0</v>
      </c>
      <c r="R25" s="13">
        <f>+DEVENGADO!R25</f>
        <v>0</v>
      </c>
    </row>
    <row r="26" spans="1:20">
      <c r="A26" s="12" t="str">
        <f>+DEVENGADO!A26</f>
        <v>BONO CONVERSION</v>
      </c>
      <c r="B26" s="13">
        <v>0</v>
      </c>
      <c r="C26" s="13">
        <v>0</v>
      </c>
      <c r="D26" s="13">
        <v>0</v>
      </c>
      <c r="E26" s="13">
        <v>143269016.22999999</v>
      </c>
      <c r="F26" s="13">
        <v>0</v>
      </c>
      <c r="G26" s="13">
        <v>0</v>
      </c>
      <c r="H26" s="13">
        <v>148183267.81999999</v>
      </c>
      <c r="I26" s="13">
        <v>0</v>
      </c>
      <c r="J26" s="13">
        <v>0</v>
      </c>
      <c r="K26" s="13">
        <v>0</v>
      </c>
      <c r="L26" s="13">
        <v>0</v>
      </c>
      <c r="M26" s="13">
        <v>0</v>
      </c>
      <c r="N26" s="13">
        <v>0</v>
      </c>
      <c r="O26" s="13">
        <v>143269016.22999999</v>
      </c>
      <c r="P26" s="13">
        <v>291452284.04999995</v>
      </c>
      <c r="Q26" s="13">
        <f>+DEVENGADO!Q26</f>
        <v>291452284.04999995</v>
      </c>
      <c r="R26" s="13">
        <f>+DEVENGADO!R26</f>
        <v>291452284.04999995</v>
      </c>
    </row>
    <row r="27" spans="1:20">
      <c r="A27" s="15" t="str">
        <f>+DEVENGADO!A27</f>
        <v xml:space="preserve">Amortización </v>
      </c>
      <c r="B27" s="13">
        <v>0</v>
      </c>
      <c r="C27" s="13">
        <v>0</v>
      </c>
      <c r="D27" s="13">
        <v>0</v>
      </c>
      <c r="E27" s="13">
        <v>0</v>
      </c>
      <c r="F27" s="13">
        <v>0</v>
      </c>
      <c r="G27" s="13">
        <v>0</v>
      </c>
      <c r="H27" s="13">
        <v>0</v>
      </c>
      <c r="I27" s="13">
        <v>0</v>
      </c>
      <c r="J27" s="13">
        <v>0</v>
      </c>
      <c r="K27" s="13">
        <v>0</v>
      </c>
      <c r="L27" s="13">
        <v>0</v>
      </c>
      <c r="M27" s="13">
        <v>0</v>
      </c>
      <c r="N27" s="13">
        <v>0</v>
      </c>
      <c r="O27" s="13">
        <v>0</v>
      </c>
      <c r="P27" s="13">
        <v>0</v>
      </c>
      <c r="Q27" s="13">
        <f>+DEVENGADO!Q27</f>
        <v>0</v>
      </c>
      <c r="R27" s="13">
        <f>+DEVENGADO!R27</f>
        <v>0</v>
      </c>
    </row>
    <row r="28" spans="1:20">
      <c r="A28" s="15" t="str">
        <f>+DEVENGADO!A28</f>
        <v>Servicios</v>
      </c>
      <c r="B28" s="13">
        <v>0</v>
      </c>
      <c r="C28" s="13">
        <v>0</v>
      </c>
      <c r="D28" s="13">
        <v>0</v>
      </c>
      <c r="E28" s="13">
        <v>143269016.22999999</v>
      </c>
      <c r="F28" s="13">
        <v>0</v>
      </c>
      <c r="G28" s="13">
        <v>0</v>
      </c>
      <c r="H28" s="13">
        <v>148183267.81999999</v>
      </c>
      <c r="I28" s="13">
        <v>0</v>
      </c>
      <c r="J28" s="13">
        <v>0</v>
      </c>
      <c r="K28" s="13">
        <v>0</v>
      </c>
      <c r="L28" s="13">
        <v>0</v>
      </c>
      <c r="M28" s="13">
        <v>0</v>
      </c>
      <c r="N28" s="13">
        <v>0</v>
      </c>
      <c r="O28" s="13">
        <v>143269016.22999999</v>
      </c>
      <c r="P28" s="13">
        <v>291452284.04999995</v>
      </c>
      <c r="Q28" s="13">
        <f>+DEVENGADO!Q28</f>
        <v>291452284.04999995</v>
      </c>
      <c r="R28" s="13">
        <f>+DEVENGADO!R28</f>
        <v>291452284.04999995</v>
      </c>
    </row>
    <row r="29" spans="1:20">
      <c r="A29" s="15" t="str">
        <f>+DEVENGADO!A29</f>
        <v>Capital Residual Actualizado</v>
      </c>
      <c r="B29" s="13">
        <v>1852583876</v>
      </c>
      <c r="C29" s="13">
        <v>1852583876</v>
      </c>
      <c r="D29" s="13">
        <v>1852583876</v>
      </c>
      <c r="E29" s="13">
        <v>1852583876</v>
      </c>
      <c r="F29" s="13">
        <v>1852583876</v>
      </c>
      <c r="G29" s="13">
        <v>1852583876</v>
      </c>
      <c r="H29" s="13">
        <v>1852583876</v>
      </c>
      <c r="I29" s="13">
        <v>0</v>
      </c>
      <c r="J29" s="13">
        <v>0</v>
      </c>
      <c r="K29" s="13">
        <v>0</v>
      </c>
      <c r="L29" s="13">
        <v>0</v>
      </c>
      <c r="M29" s="13">
        <v>0</v>
      </c>
      <c r="N29" s="13">
        <v>0</v>
      </c>
      <c r="O29" s="13">
        <v>1852583876</v>
      </c>
      <c r="P29" s="13">
        <v>11115503256</v>
      </c>
      <c r="Q29" s="13">
        <f>+DEVENGADO!Q29</f>
        <v>11115503256</v>
      </c>
      <c r="R29" s="13">
        <f>+DEVENGADO!R29</f>
        <v>11115503256</v>
      </c>
    </row>
    <row r="30" spans="1:20">
      <c r="A30" s="15"/>
      <c r="B30" s="13">
        <v>0</v>
      </c>
      <c r="C30" s="13">
        <v>0</v>
      </c>
      <c r="D30" s="13">
        <v>0</v>
      </c>
      <c r="E30" s="13"/>
      <c r="F30" s="13">
        <v>0</v>
      </c>
      <c r="G30" s="13">
        <v>0</v>
      </c>
      <c r="H30" s="13">
        <v>0</v>
      </c>
      <c r="I30" s="13">
        <v>0</v>
      </c>
      <c r="J30" s="13">
        <v>0</v>
      </c>
      <c r="K30" s="13">
        <v>0</v>
      </c>
      <c r="L30" s="13">
        <v>0</v>
      </c>
      <c r="M30" s="13">
        <v>0</v>
      </c>
      <c r="N30" s="13">
        <v>0</v>
      </c>
      <c r="O30" s="13">
        <v>0</v>
      </c>
      <c r="P30" s="13">
        <v>0</v>
      </c>
      <c r="Q30" s="13">
        <f>+DEVENGADO!Q30</f>
        <v>0</v>
      </c>
      <c r="R30" s="13">
        <f>+DEVENGADO!R30</f>
        <v>0</v>
      </c>
    </row>
    <row r="31" spans="1:20">
      <c r="A31" s="12" t="str">
        <f>+DEVENGADO!A31</f>
        <v>PROMES - GOBERNADOR GREGORES</v>
      </c>
      <c r="B31" s="13">
        <v>0</v>
      </c>
      <c r="C31" s="13">
        <v>0</v>
      </c>
      <c r="D31" s="13">
        <v>0</v>
      </c>
      <c r="E31" s="13">
        <v>0</v>
      </c>
      <c r="F31" s="13">
        <v>0</v>
      </c>
      <c r="G31" s="13">
        <v>0</v>
      </c>
      <c r="H31" s="13">
        <v>0</v>
      </c>
      <c r="I31" s="13">
        <v>0</v>
      </c>
      <c r="J31" s="13">
        <v>0</v>
      </c>
      <c r="K31" s="13">
        <v>0</v>
      </c>
      <c r="L31" s="13">
        <v>0</v>
      </c>
      <c r="M31" s="13">
        <v>0</v>
      </c>
      <c r="N31" s="13">
        <v>0</v>
      </c>
      <c r="O31" s="13">
        <v>0</v>
      </c>
      <c r="P31" s="13">
        <v>0</v>
      </c>
      <c r="Q31" s="13">
        <f>+DEVENGADO!Q31</f>
        <v>0</v>
      </c>
      <c r="R31" s="13">
        <f>+DEVENGADO!R31</f>
        <v>0</v>
      </c>
      <c r="T31" s="16"/>
    </row>
    <row r="32" spans="1:20">
      <c r="A32" s="15" t="str">
        <f>+DEVENGADO!A32</f>
        <v xml:space="preserve">Amortización </v>
      </c>
      <c r="B32" s="13">
        <v>0</v>
      </c>
      <c r="C32" s="13">
        <v>0</v>
      </c>
      <c r="D32" s="13">
        <v>0</v>
      </c>
      <c r="E32" s="13">
        <v>0</v>
      </c>
      <c r="F32" s="13">
        <v>0</v>
      </c>
      <c r="G32" s="13">
        <v>0</v>
      </c>
      <c r="H32" s="13">
        <v>0</v>
      </c>
      <c r="I32" s="13">
        <v>0</v>
      </c>
      <c r="J32" s="13">
        <v>0</v>
      </c>
      <c r="K32" s="13">
        <v>0</v>
      </c>
      <c r="L32" s="13">
        <v>0</v>
      </c>
      <c r="M32" s="13">
        <v>0</v>
      </c>
      <c r="N32" s="13">
        <v>0</v>
      </c>
      <c r="O32" s="13">
        <v>0</v>
      </c>
      <c r="P32" s="13">
        <v>0</v>
      </c>
      <c r="Q32" s="13">
        <f>+DEVENGADO!Q32</f>
        <v>0</v>
      </c>
      <c r="R32" s="13">
        <f>+DEVENGADO!R32</f>
        <v>0</v>
      </c>
    </row>
    <row r="33" spans="1:18">
      <c r="A33" s="15" t="str">
        <f>+DEVENGADO!A33</f>
        <v>Servicios</v>
      </c>
      <c r="B33" s="13">
        <v>0</v>
      </c>
      <c r="C33" s="13">
        <v>0</v>
      </c>
      <c r="D33" s="13">
        <v>0</v>
      </c>
      <c r="E33" s="13">
        <v>0</v>
      </c>
      <c r="F33" s="13">
        <v>0</v>
      </c>
      <c r="G33" s="13">
        <v>0</v>
      </c>
      <c r="H33" s="13">
        <v>0</v>
      </c>
      <c r="I33" s="13">
        <v>0</v>
      </c>
      <c r="J33" s="13">
        <v>0</v>
      </c>
      <c r="K33" s="13">
        <v>0</v>
      </c>
      <c r="L33" s="13">
        <v>0</v>
      </c>
      <c r="M33" s="13">
        <v>0</v>
      </c>
      <c r="N33" s="13">
        <v>0</v>
      </c>
      <c r="O33" s="13">
        <v>0</v>
      </c>
      <c r="P33" s="13">
        <v>0</v>
      </c>
      <c r="Q33" s="13">
        <f>+DEVENGADO!Q33</f>
        <v>0</v>
      </c>
      <c r="R33" s="13">
        <f>+DEVENGADO!R33</f>
        <v>0</v>
      </c>
    </row>
    <row r="34" spans="1:18">
      <c r="A34" s="15" t="str">
        <f>+DEVENGADO!A34</f>
        <v>Capital Residual Actualizado</v>
      </c>
      <c r="B34" s="13">
        <v>2856</v>
      </c>
      <c r="C34" s="13">
        <v>2856</v>
      </c>
      <c r="D34" s="13">
        <v>2856</v>
      </c>
      <c r="E34" s="13">
        <v>2856</v>
      </c>
      <c r="F34" s="13">
        <v>2856</v>
      </c>
      <c r="G34" s="13">
        <v>2856</v>
      </c>
      <c r="H34" s="13">
        <v>2856</v>
      </c>
      <c r="I34" s="13">
        <v>0</v>
      </c>
      <c r="J34" s="13">
        <v>0</v>
      </c>
      <c r="K34" s="13">
        <v>0</v>
      </c>
      <c r="L34" s="13">
        <v>0</v>
      </c>
      <c r="M34" s="13">
        <v>0</v>
      </c>
      <c r="N34" s="13">
        <v>0</v>
      </c>
      <c r="O34" s="13">
        <v>8568</v>
      </c>
      <c r="P34" s="13">
        <v>17136</v>
      </c>
      <c r="Q34" s="13">
        <f>+DEVENGADO!Q34</f>
        <v>17136</v>
      </c>
      <c r="R34" s="13">
        <f>+DEVENGADO!R34</f>
        <v>17136</v>
      </c>
    </row>
    <row r="35" spans="1:18">
      <c r="A35" s="15"/>
      <c r="B35" s="13">
        <v>0</v>
      </c>
      <c r="C35" s="13">
        <v>0</v>
      </c>
      <c r="D35" s="13">
        <v>0</v>
      </c>
      <c r="E35" s="13"/>
      <c r="F35" s="13">
        <v>0</v>
      </c>
      <c r="G35" s="13">
        <v>0</v>
      </c>
      <c r="H35" s="13">
        <v>0</v>
      </c>
      <c r="I35" s="13">
        <v>0</v>
      </c>
      <c r="J35" s="13">
        <v>0</v>
      </c>
      <c r="K35" s="13">
        <v>0</v>
      </c>
      <c r="L35" s="13">
        <v>0</v>
      </c>
      <c r="M35" s="13">
        <v>0</v>
      </c>
      <c r="N35" s="13">
        <v>0</v>
      </c>
      <c r="O35" s="13">
        <v>0</v>
      </c>
      <c r="P35" s="13">
        <v>0</v>
      </c>
      <c r="Q35" s="13">
        <f>+DEVENGADO!Q35</f>
        <v>0</v>
      </c>
      <c r="R35" s="13">
        <f>+DEVENGADO!R35</f>
        <v>0</v>
      </c>
    </row>
    <row r="36" spans="1:18">
      <c r="A36" s="12" t="str">
        <f>+DEVENGADO!A36</f>
        <v>PROMES - HIPOLITO YRIGOYEN</v>
      </c>
      <c r="B36" s="13">
        <v>0</v>
      </c>
      <c r="C36" s="13">
        <v>0</v>
      </c>
      <c r="D36" s="13">
        <v>0</v>
      </c>
      <c r="E36" s="13">
        <v>0</v>
      </c>
      <c r="F36" s="13">
        <v>0</v>
      </c>
      <c r="G36" s="13">
        <v>0</v>
      </c>
      <c r="H36" s="13">
        <v>0</v>
      </c>
      <c r="I36" s="13">
        <v>0</v>
      </c>
      <c r="J36" s="13">
        <v>0</v>
      </c>
      <c r="K36" s="13">
        <v>0</v>
      </c>
      <c r="L36" s="13">
        <v>0</v>
      </c>
      <c r="M36" s="13">
        <v>0</v>
      </c>
      <c r="N36" s="13">
        <v>0</v>
      </c>
      <c r="O36" s="13">
        <v>0</v>
      </c>
      <c r="P36" s="13">
        <v>0</v>
      </c>
      <c r="Q36" s="13">
        <f>+DEVENGADO!Q36</f>
        <v>0</v>
      </c>
      <c r="R36" s="13">
        <f>+DEVENGADO!R36</f>
        <v>0</v>
      </c>
    </row>
    <row r="37" spans="1:18">
      <c r="A37" s="15" t="str">
        <f>+DEVENGADO!A37</f>
        <v xml:space="preserve">Amortización </v>
      </c>
      <c r="B37" s="13">
        <v>0</v>
      </c>
      <c r="C37" s="13">
        <v>0</v>
      </c>
      <c r="D37" s="13">
        <v>0</v>
      </c>
      <c r="E37" s="13">
        <v>0</v>
      </c>
      <c r="F37" s="13">
        <v>0</v>
      </c>
      <c r="G37" s="13">
        <v>0</v>
      </c>
      <c r="H37" s="13">
        <v>0</v>
      </c>
      <c r="I37" s="13">
        <v>0</v>
      </c>
      <c r="J37" s="13">
        <v>0</v>
      </c>
      <c r="K37" s="13">
        <v>0</v>
      </c>
      <c r="L37" s="13">
        <v>0</v>
      </c>
      <c r="M37" s="13">
        <v>0</v>
      </c>
      <c r="N37" s="13">
        <v>0</v>
      </c>
      <c r="O37" s="13">
        <v>0</v>
      </c>
      <c r="P37" s="13">
        <v>0</v>
      </c>
      <c r="Q37" s="13">
        <f>+DEVENGADO!Q37</f>
        <v>0</v>
      </c>
      <c r="R37" s="13">
        <f>+DEVENGADO!R37</f>
        <v>0</v>
      </c>
    </row>
    <row r="38" spans="1:18">
      <c r="A38" s="15" t="str">
        <f>+DEVENGADO!A38</f>
        <v>Servicios</v>
      </c>
      <c r="B38" s="13">
        <v>0</v>
      </c>
      <c r="C38" s="13">
        <v>0</v>
      </c>
      <c r="D38" s="13">
        <v>0</v>
      </c>
      <c r="E38" s="13">
        <v>0</v>
      </c>
      <c r="F38" s="13">
        <v>0</v>
      </c>
      <c r="G38" s="13">
        <v>0</v>
      </c>
      <c r="H38" s="13">
        <v>0</v>
      </c>
      <c r="I38" s="13">
        <v>0</v>
      </c>
      <c r="J38" s="13">
        <v>0</v>
      </c>
      <c r="K38" s="13">
        <v>0</v>
      </c>
      <c r="L38" s="13">
        <v>0</v>
      </c>
      <c r="M38" s="13">
        <v>0</v>
      </c>
      <c r="N38" s="13">
        <v>0</v>
      </c>
      <c r="O38" s="13">
        <v>0</v>
      </c>
      <c r="P38" s="13">
        <v>0</v>
      </c>
      <c r="Q38" s="13">
        <f>+DEVENGADO!Q38</f>
        <v>0</v>
      </c>
      <c r="R38" s="13">
        <f>+DEVENGADO!R38</f>
        <v>0</v>
      </c>
    </row>
    <row r="39" spans="1:18">
      <c r="A39" s="15" t="str">
        <f>+DEVENGADO!A39</f>
        <v>Capital Residual Actualizado</v>
      </c>
      <c r="B39" s="13">
        <v>542</v>
      </c>
      <c r="C39" s="13">
        <v>542</v>
      </c>
      <c r="D39" s="13">
        <v>542</v>
      </c>
      <c r="E39" s="13">
        <v>542</v>
      </c>
      <c r="F39" s="13">
        <v>542</v>
      </c>
      <c r="G39" s="13">
        <v>542</v>
      </c>
      <c r="H39" s="13">
        <v>542</v>
      </c>
      <c r="I39" s="13">
        <v>0</v>
      </c>
      <c r="J39" s="13">
        <v>0</v>
      </c>
      <c r="K39" s="13">
        <v>0</v>
      </c>
      <c r="L39" s="13">
        <v>0</v>
      </c>
      <c r="M39" s="13">
        <v>0</v>
      </c>
      <c r="N39" s="13">
        <v>0</v>
      </c>
      <c r="O39" s="13">
        <v>1626</v>
      </c>
      <c r="P39" s="13">
        <v>3252</v>
      </c>
      <c r="Q39" s="13">
        <f>+DEVENGADO!Q39</f>
        <v>3252</v>
      </c>
      <c r="R39" s="13">
        <f>+DEVENGADO!R39</f>
        <v>3252</v>
      </c>
    </row>
    <row r="40" spans="1:18">
      <c r="A40" s="15"/>
      <c r="B40" s="13">
        <v>0</v>
      </c>
      <c r="C40" s="13">
        <v>0</v>
      </c>
      <c r="D40" s="13">
        <v>0</v>
      </c>
      <c r="E40" s="13"/>
      <c r="F40" s="13">
        <v>0</v>
      </c>
      <c r="G40" s="13">
        <v>0</v>
      </c>
      <c r="H40" s="13">
        <v>0</v>
      </c>
      <c r="I40" s="13">
        <v>0</v>
      </c>
      <c r="J40" s="13">
        <v>0</v>
      </c>
      <c r="K40" s="13">
        <v>0</v>
      </c>
      <c r="L40" s="13">
        <v>0</v>
      </c>
      <c r="M40" s="13">
        <v>0</v>
      </c>
      <c r="N40" s="13">
        <v>0</v>
      </c>
      <c r="O40" s="13">
        <v>0</v>
      </c>
      <c r="P40" s="13">
        <v>0</v>
      </c>
      <c r="Q40" s="13">
        <f>+DEVENGADO!Q40</f>
        <v>0</v>
      </c>
      <c r="R40" s="13">
        <f>+DEVENGADO!R40</f>
        <v>0</v>
      </c>
    </row>
    <row r="41" spans="1:18">
      <c r="A41" s="12" t="str">
        <f>+DEVENGADO!A41</f>
        <v>PROMES - LAS HERAS</v>
      </c>
      <c r="B41" s="13">
        <v>0</v>
      </c>
      <c r="C41" s="13">
        <v>0</v>
      </c>
      <c r="D41" s="13">
        <v>0</v>
      </c>
      <c r="E41" s="13">
        <v>0</v>
      </c>
      <c r="F41" s="13">
        <v>0</v>
      </c>
      <c r="G41" s="13">
        <v>0</v>
      </c>
      <c r="H41" s="13">
        <v>0</v>
      </c>
      <c r="I41" s="13">
        <v>0</v>
      </c>
      <c r="J41" s="13">
        <v>0</v>
      </c>
      <c r="K41" s="13">
        <v>0</v>
      </c>
      <c r="L41" s="13">
        <v>0</v>
      </c>
      <c r="M41" s="13">
        <v>0</v>
      </c>
      <c r="N41" s="13">
        <v>0</v>
      </c>
      <c r="O41" s="13">
        <v>0</v>
      </c>
      <c r="P41" s="13">
        <v>0</v>
      </c>
      <c r="Q41" s="13">
        <f>+DEVENGADO!Q41</f>
        <v>0</v>
      </c>
      <c r="R41" s="13">
        <f>+DEVENGADO!R41</f>
        <v>0</v>
      </c>
    </row>
    <row r="42" spans="1:18">
      <c r="A42" s="15" t="str">
        <f>+DEVENGADO!A42</f>
        <v xml:space="preserve">Amortización </v>
      </c>
      <c r="B42" s="13">
        <v>0</v>
      </c>
      <c r="C42" s="13">
        <v>0</v>
      </c>
      <c r="D42" s="13">
        <v>0</v>
      </c>
      <c r="E42" s="13">
        <v>0</v>
      </c>
      <c r="F42" s="13">
        <v>0</v>
      </c>
      <c r="G42" s="13">
        <v>0</v>
      </c>
      <c r="H42" s="13">
        <v>0</v>
      </c>
      <c r="I42" s="13">
        <v>0</v>
      </c>
      <c r="J42" s="13">
        <v>0</v>
      </c>
      <c r="K42" s="13">
        <v>0</v>
      </c>
      <c r="L42" s="13">
        <v>0</v>
      </c>
      <c r="M42" s="13">
        <v>0</v>
      </c>
      <c r="N42" s="13">
        <v>0</v>
      </c>
      <c r="O42" s="13">
        <v>0</v>
      </c>
      <c r="P42" s="13">
        <v>0</v>
      </c>
      <c r="Q42" s="13">
        <f>+DEVENGADO!Q42</f>
        <v>0</v>
      </c>
      <c r="R42" s="13">
        <f>+DEVENGADO!R42</f>
        <v>0</v>
      </c>
    </row>
    <row r="43" spans="1:18">
      <c r="A43" s="15" t="str">
        <f>+DEVENGADO!A43</f>
        <v>Servicios</v>
      </c>
      <c r="B43" s="13">
        <v>0</v>
      </c>
      <c r="C43" s="13">
        <v>0</v>
      </c>
      <c r="D43" s="13">
        <v>0</v>
      </c>
      <c r="E43" s="13">
        <v>0</v>
      </c>
      <c r="F43" s="13">
        <v>0</v>
      </c>
      <c r="G43" s="13">
        <v>0</v>
      </c>
      <c r="H43" s="13">
        <v>0</v>
      </c>
      <c r="I43" s="13">
        <v>0</v>
      </c>
      <c r="J43" s="13">
        <v>0</v>
      </c>
      <c r="K43" s="13">
        <v>0</v>
      </c>
      <c r="L43" s="13">
        <v>0</v>
      </c>
      <c r="M43" s="13">
        <v>0</v>
      </c>
      <c r="N43" s="13">
        <v>0</v>
      </c>
      <c r="O43" s="13">
        <v>0</v>
      </c>
      <c r="P43" s="13">
        <v>0</v>
      </c>
      <c r="Q43" s="13">
        <f>+DEVENGADO!Q43</f>
        <v>0</v>
      </c>
      <c r="R43" s="13">
        <f>+DEVENGADO!R43</f>
        <v>0</v>
      </c>
    </row>
    <row r="44" spans="1:18">
      <c r="A44" s="15" t="str">
        <f>+DEVENGADO!A44</f>
        <v>Capital Residual Actualizado</v>
      </c>
      <c r="B44" s="13">
        <v>1210</v>
      </c>
      <c r="C44" s="13">
        <v>1210</v>
      </c>
      <c r="D44" s="13">
        <v>1210</v>
      </c>
      <c r="E44" s="13">
        <v>1210</v>
      </c>
      <c r="F44" s="13">
        <v>1210</v>
      </c>
      <c r="G44" s="13">
        <v>1210</v>
      </c>
      <c r="H44" s="13">
        <v>1210</v>
      </c>
      <c r="I44" s="13">
        <v>0</v>
      </c>
      <c r="J44" s="13">
        <v>0</v>
      </c>
      <c r="K44" s="13">
        <v>0</v>
      </c>
      <c r="L44" s="13">
        <v>0</v>
      </c>
      <c r="M44" s="13">
        <v>0</v>
      </c>
      <c r="N44" s="13">
        <v>0</v>
      </c>
      <c r="O44" s="13">
        <v>3630</v>
      </c>
      <c r="P44" s="13">
        <v>7260</v>
      </c>
      <c r="Q44" s="13">
        <f>+DEVENGADO!Q44</f>
        <v>7260</v>
      </c>
      <c r="R44" s="13">
        <f>+DEVENGADO!R44</f>
        <v>7260</v>
      </c>
    </row>
    <row r="45" spans="1:18">
      <c r="A45" s="15"/>
      <c r="B45" s="13">
        <v>0</v>
      </c>
      <c r="C45" s="13">
        <v>0</v>
      </c>
      <c r="D45" s="13">
        <v>0</v>
      </c>
      <c r="E45" s="13"/>
      <c r="F45" s="13">
        <v>0</v>
      </c>
      <c r="G45" s="13">
        <v>0</v>
      </c>
      <c r="H45" s="13">
        <v>0</v>
      </c>
      <c r="I45" s="13">
        <v>0</v>
      </c>
      <c r="J45" s="13">
        <v>0</v>
      </c>
      <c r="K45" s="13">
        <v>0</v>
      </c>
      <c r="L45" s="13">
        <v>0</v>
      </c>
      <c r="M45" s="13">
        <v>0</v>
      </c>
      <c r="N45" s="13">
        <v>0</v>
      </c>
      <c r="O45" s="13">
        <v>0</v>
      </c>
      <c r="P45" s="13">
        <v>0</v>
      </c>
      <c r="Q45" s="13">
        <f>+DEVENGADO!Q45</f>
        <v>0</v>
      </c>
      <c r="R45" s="13">
        <f>+DEVENGADO!R45</f>
        <v>0</v>
      </c>
    </row>
    <row r="46" spans="1:18">
      <c r="A46" s="12" t="str">
        <f>+DEVENGADO!A46</f>
        <v>PROMES - TRES LAGOS</v>
      </c>
      <c r="B46" s="13">
        <v>0</v>
      </c>
      <c r="C46" s="13">
        <v>0</v>
      </c>
      <c r="D46" s="13">
        <v>0</v>
      </c>
      <c r="E46" s="13">
        <v>0</v>
      </c>
      <c r="F46" s="13">
        <v>0</v>
      </c>
      <c r="G46" s="13">
        <v>0</v>
      </c>
      <c r="H46" s="13">
        <v>0</v>
      </c>
      <c r="I46" s="13">
        <v>0</v>
      </c>
      <c r="J46" s="13">
        <v>0</v>
      </c>
      <c r="K46" s="13">
        <v>0</v>
      </c>
      <c r="L46" s="13">
        <v>0</v>
      </c>
      <c r="M46" s="13">
        <v>0</v>
      </c>
      <c r="N46" s="13">
        <v>0</v>
      </c>
      <c r="O46" s="13">
        <v>0</v>
      </c>
      <c r="P46" s="13">
        <v>0</v>
      </c>
      <c r="Q46" s="13">
        <f>+DEVENGADO!Q46</f>
        <v>0</v>
      </c>
      <c r="R46" s="13">
        <f>+DEVENGADO!R46</f>
        <v>0</v>
      </c>
    </row>
    <row r="47" spans="1:18">
      <c r="A47" s="15" t="str">
        <f>+DEVENGADO!A47</f>
        <v xml:space="preserve">Amortización </v>
      </c>
      <c r="B47" s="13">
        <v>0</v>
      </c>
      <c r="C47" s="13">
        <v>0</v>
      </c>
      <c r="D47" s="13">
        <v>0</v>
      </c>
      <c r="E47" s="13">
        <v>0</v>
      </c>
      <c r="F47" s="13">
        <v>0</v>
      </c>
      <c r="G47" s="13">
        <v>0</v>
      </c>
      <c r="H47" s="13">
        <v>0</v>
      </c>
      <c r="I47" s="13">
        <v>0</v>
      </c>
      <c r="J47" s="13">
        <v>0</v>
      </c>
      <c r="K47" s="13">
        <v>0</v>
      </c>
      <c r="L47" s="13">
        <v>0</v>
      </c>
      <c r="M47" s="13">
        <v>0</v>
      </c>
      <c r="N47" s="13">
        <v>0</v>
      </c>
      <c r="O47" s="13">
        <v>0</v>
      </c>
      <c r="P47" s="13">
        <v>0</v>
      </c>
      <c r="Q47" s="13">
        <f>+DEVENGADO!Q47</f>
        <v>0</v>
      </c>
      <c r="R47" s="13">
        <f>+DEVENGADO!R47</f>
        <v>0</v>
      </c>
    </row>
    <row r="48" spans="1:18">
      <c r="A48" s="15" t="str">
        <f>+DEVENGADO!A48</f>
        <v>Servicios</v>
      </c>
      <c r="B48" s="13">
        <v>0</v>
      </c>
      <c r="C48" s="13">
        <v>0</v>
      </c>
      <c r="D48" s="13">
        <v>0</v>
      </c>
      <c r="E48" s="13">
        <v>0</v>
      </c>
      <c r="F48" s="13">
        <v>0</v>
      </c>
      <c r="G48" s="13">
        <v>0</v>
      </c>
      <c r="H48" s="13">
        <v>0</v>
      </c>
      <c r="I48" s="13">
        <v>0</v>
      </c>
      <c r="J48" s="13">
        <v>0</v>
      </c>
      <c r="K48" s="13">
        <v>0</v>
      </c>
      <c r="L48" s="13">
        <v>0</v>
      </c>
      <c r="M48" s="13">
        <v>0</v>
      </c>
      <c r="N48" s="13">
        <v>0</v>
      </c>
      <c r="O48" s="13">
        <v>0</v>
      </c>
      <c r="P48" s="13">
        <v>0</v>
      </c>
      <c r="Q48" s="13">
        <f>+DEVENGADO!Q48</f>
        <v>0</v>
      </c>
      <c r="R48" s="13">
        <f>+DEVENGADO!R48</f>
        <v>0</v>
      </c>
    </row>
    <row r="49" spans="1:18">
      <c r="A49" s="15" t="str">
        <f>+DEVENGADO!A49</f>
        <v>Capital Residual Actualizado</v>
      </c>
      <c r="B49" s="13">
        <v>12781</v>
      </c>
      <c r="C49" s="13">
        <v>12781</v>
      </c>
      <c r="D49" s="13">
        <v>12781</v>
      </c>
      <c r="E49" s="13">
        <v>12781</v>
      </c>
      <c r="F49" s="13">
        <v>12781</v>
      </c>
      <c r="G49" s="13">
        <v>12781</v>
      </c>
      <c r="H49" s="13">
        <v>12781</v>
      </c>
      <c r="I49" s="13">
        <v>0</v>
      </c>
      <c r="J49" s="13">
        <v>0</v>
      </c>
      <c r="K49" s="13">
        <v>0</v>
      </c>
      <c r="L49" s="13">
        <v>0</v>
      </c>
      <c r="M49" s="13">
        <v>0</v>
      </c>
      <c r="N49" s="13">
        <v>0</v>
      </c>
      <c r="O49" s="13">
        <v>38343</v>
      </c>
      <c r="P49" s="13">
        <v>76686</v>
      </c>
      <c r="Q49" s="13">
        <f>+DEVENGADO!Q49</f>
        <v>76686</v>
      </c>
      <c r="R49" s="13">
        <f>+DEVENGADO!R49</f>
        <v>76686</v>
      </c>
    </row>
    <row r="50" spans="1:18" ht="13.5" thickBot="1">
      <c r="A50" s="15"/>
      <c r="B50" s="13"/>
      <c r="C50" s="14"/>
      <c r="D50" s="14"/>
      <c r="E50" s="14"/>
      <c r="F50" s="14"/>
      <c r="G50" s="121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</row>
    <row r="51" spans="1:18" ht="13.5" thickBot="1">
      <c r="A51" s="17" t="str">
        <f>+DEVENGADO!A51</f>
        <v xml:space="preserve">Total Amortización </v>
      </c>
      <c r="B51" s="18">
        <v>0</v>
      </c>
      <c r="C51" s="18">
        <v>65727311.730000004</v>
      </c>
      <c r="D51" s="18">
        <v>65745016.230000004</v>
      </c>
      <c r="E51" s="18">
        <v>65762952.960000001</v>
      </c>
      <c r="F51" s="18">
        <v>65781128.550000004</v>
      </c>
      <c r="G51" s="18">
        <v>65799540.789999999</v>
      </c>
      <c r="H51" s="18">
        <v>65818121.109999999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197235280.92000002</v>
      </c>
      <c r="P51" s="18">
        <v>394634071.36999995</v>
      </c>
      <c r="Q51" s="18">
        <f>+DEVENGADO!Q51</f>
        <v>394634071.36999995</v>
      </c>
      <c r="R51" s="18">
        <f>+DEVENGADO!R51</f>
        <v>394634071.36999995</v>
      </c>
    </row>
    <row r="52" spans="1:18" ht="13.5" thickBot="1">
      <c r="A52" s="17" t="str">
        <f>+DEVENGADO!A52</f>
        <v xml:space="preserve">Total Servicios </v>
      </c>
      <c r="B52" s="18">
        <v>0</v>
      </c>
      <c r="C52" s="18">
        <v>18779621.709999997</v>
      </c>
      <c r="D52" s="18">
        <v>16897009.140000001</v>
      </c>
      <c r="E52" s="18">
        <v>161309093.38999999</v>
      </c>
      <c r="F52" s="18">
        <v>17207495.190000001</v>
      </c>
      <c r="G52" s="18">
        <v>16967363.410000004</v>
      </c>
      <c r="H52" s="18">
        <v>165331744.37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196985724.23999998</v>
      </c>
      <c r="P52" s="18">
        <v>396492327.20999992</v>
      </c>
      <c r="Q52" s="18">
        <f>+DEVENGADO!Q52</f>
        <v>396492327.20999992</v>
      </c>
      <c r="R52" s="18">
        <f>+DEVENGADO!R52</f>
        <v>396492327.20999992</v>
      </c>
    </row>
    <row r="53" spans="1:18" ht="13.5" thickBot="1">
      <c r="A53" s="17" t="str">
        <f>+DEVENGADO!A53</f>
        <v xml:space="preserve">Stok de Deuda </v>
      </c>
      <c r="B53" s="18">
        <v>5146234501.9399977</v>
      </c>
      <c r="C53" s="18">
        <v>5091667656.4999971</v>
      </c>
      <c r="D53" s="18">
        <v>5035036961.869997</v>
      </c>
      <c r="E53" s="18">
        <v>4978183894.4699974</v>
      </c>
      <c r="F53" s="18">
        <v>4918156229.7899971</v>
      </c>
      <c r="G53" s="18">
        <v>4858599390.1099968</v>
      </c>
      <c r="H53" s="18">
        <v>4798511031.659996</v>
      </c>
      <c r="I53" s="18">
        <v>0</v>
      </c>
      <c r="J53" s="18">
        <v>0</v>
      </c>
      <c r="K53" s="18">
        <v>0</v>
      </c>
      <c r="L53" s="18">
        <v>0</v>
      </c>
      <c r="M53" s="18">
        <v>0</v>
      </c>
      <c r="N53" s="18">
        <v>0</v>
      </c>
      <c r="O53" s="18">
        <v>4978218672.4699974</v>
      </c>
      <c r="P53" s="18">
        <v>14220063037.919996</v>
      </c>
      <c r="Q53" s="18">
        <f>+DEVENGADO!Q53</f>
        <v>12525022343.940001</v>
      </c>
      <c r="R53" s="18">
        <f>+DEVENGADO!R53</f>
        <v>12525022343.940001</v>
      </c>
    </row>
    <row r="54" spans="1:18">
      <c r="A54" s="19"/>
      <c r="B54" s="20"/>
      <c r="C54" s="21"/>
      <c r="D54" s="21"/>
      <c r="E54" s="21"/>
      <c r="F54" s="21"/>
      <c r="G54" s="21"/>
      <c r="H54" s="21"/>
      <c r="I54" s="21"/>
      <c r="J54" s="21"/>
      <c r="K54" s="21"/>
      <c r="L54" s="22"/>
      <c r="M54" s="22"/>
      <c r="N54" s="22"/>
      <c r="Q54" s="21"/>
      <c r="R54" s="22"/>
    </row>
    <row r="55" spans="1:18">
      <c r="B55" s="23"/>
      <c r="C55" s="24"/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Q55" s="24"/>
      <c r="R55" s="24"/>
    </row>
  </sheetData>
  <sheetProtection algorithmName="SHA-512" hashValue="ZoNvR60GFCJHusnOwmCRr81J7h2T/yK6kNs8eHRbv+Ra/qN1l8zr7EA2mwvwifYnjCpYz2y2SdQpNB7dMQ0QDA==" saltValue="NC9otkM8QVxJ1hgj0FyZGw==" spinCount="100000" sheet="1" objects="1" scenarios="1"/>
  <mergeCells count="1">
    <mergeCell ref="A7:D7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6D2742-34C6-4C95-B1AA-6FE0462EA265}">
  <sheetPr>
    <pageSetUpPr fitToPage="1"/>
  </sheetPr>
  <dimension ref="A6:R53"/>
  <sheetViews>
    <sheetView zoomScale="85" zoomScaleNormal="85" workbookViewId="0">
      <pane xSplit="1" ySplit="9" topLeftCell="B10" activePane="bottomRight" state="frozen"/>
      <selection pane="topRight" activeCell="B1" sqref="B1"/>
      <selection pane="bottomLeft" activeCell="A10" sqref="A10"/>
      <selection pane="bottomRight" activeCell="P53" sqref="B9:P53"/>
    </sheetView>
  </sheetViews>
  <sheetFormatPr baseColWidth="10" defaultRowHeight="12.75"/>
  <cols>
    <col min="1" max="1" width="43.5703125" style="1" bestFit="1" customWidth="1"/>
    <col min="2" max="2" width="19.28515625" style="4" bestFit="1" customWidth="1"/>
    <col min="3" max="7" width="18.28515625" style="5" customWidth="1"/>
    <col min="8" max="8" width="19.28515625" style="5" customWidth="1"/>
    <col min="9" max="12" width="16.7109375" style="5" hidden="1" customWidth="1"/>
    <col min="13" max="14" width="16.85546875" style="5" hidden="1" customWidth="1"/>
    <col min="15" max="16" width="20" style="1" customWidth="1"/>
    <col min="17" max="18" width="20" style="1" hidden="1" customWidth="1"/>
    <col min="19" max="134" width="11.42578125" style="1"/>
    <col min="135" max="135" width="37.85546875" style="1" bestFit="1" customWidth="1"/>
    <col min="136" max="136" width="23" style="1" bestFit="1" customWidth="1"/>
    <col min="137" max="148" width="19" style="1" customWidth="1"/>
    <col min="149" max="149" width="19.140625" style="1" bestFit="1" customWidth="1"/>
    <col min="150" max="150" width="16" style="1" bestFit="1" customWidth="1"/>
    <col min="151" max="152" width="13.42578125" style="1" bestFit="1" customWidth="1"/>
    <col min="153" max="390" width="11.42578125" style="1"/>
    <col min="391" max="391" width="37.85546875" style="1" bestFit="1" customWidth="1"/>
    <col min="392" max="392" width="23" style="1" bestFit="1" customWidth="1"/>
    <col min="393" max="404" width="19" style="1" customWidth="1"/>
    <col min="405" max="405" width="19.140625" style="1" bestFit="1" customWidth="1"/>
    <col min="406" max="406" width="16" style="1" bestFit="1" customWidth="1"/>
    <col min="407" max="408" width="13.42578125" style="1" bestFit="1" customWidth="1"/>
    <col min="409" max="646" width="11.42578125" style="1"/>
    <col min="647" max="647" width="37.85546875" style="1" bestFit="1" customWidth="1"/>
    <col min="648" max="648" width="23" style="1" bestFit="1" customWidth="1"/>
    <col min="649" max="660" width="19" style="1" customWidth="1"/>
    <col min="661" max="661" width="19.140625" style="1" bestFit="1" customWidth="1"/>
    <col min="662" max="662" width="16" style="1" bestFit="1" customWidth="1"/>
    <col min="663" max="664" width="13.42578125" style="1" bestFit="1" customWidth="1"/>
    <col min="665" max="902" width="11.42578125" style="1"/>
    <col min="903" max="903" width="37.85546875" style="1" bestFit="1" customWidth="1"/>
    <col min="904" max="904" width="23" style="1" bestFit="1" customWidth="1"/>
    <col min="905" max="916" width="19" style="1" customWidth="1"/>
    <col min="917" max="917" width="19.140625" style="1" bestFit="1" customWidth="1"/>
    <col min="918" max="918" width="16" style="1" bestFit="1" customWidth="1"/>
    <col min="919" max="920" width="13.42578125" style="1" bestFit="1" customWidth="1"/>
    <col min="921" max="1158" width="11.42578125" style="1"/>
    <col min="1159" max="1159" width="37.85546875" style="1" bestFit="1" customWidth="1"/>
    <col min="1160" max="1160" width="23" style="1" bestFit="1" customWidth="1"/>
    <col min="1161" max="1172" width="19" style="1" customWidth="1"/>
    <col min="1173" max="1173" width="19.140625" style="1" bestFit="1" customWidth="1"/>
    <col min="1174" max="1174" width="16" style="1" bestFit="1" customWidth="1"/>
    <col min="1175" max="1176" width="13.42578125" style="1" bestFit="1" customWidth="1"/>
    <col min="1177" max="1414" width="11.42578125" style="1"/>
    <col min="1415" max="1415" width="37.85546875" style="1" bestFit="1" customWidth="1"/>
    <col min="1416" max="1416" width="23" style="1" bestFit="1" customWidth="1"/>
    <col min="1417" max="1428" width="19" style="1" customWidth="1"/>
    <col min="1429" max="1429" width="19.140625" style="1" bestFit="1" customWidth="1"/>
    <col min="1430" max="1430" width="16" style="1" bestFit="1" customWidth="1"/>
    <col min="1431" max="1432" width="13.42578125" style="1" bestFit="1" customWidth="1"/>
    <col min="1433" max="1670" width="11.42578125" style="1"/>
    <col min="1671" max="1671" width="37.85546875" style="1" bestFit="1" customWidth="1"/>
    <col min="1672" max="1672" width="23" style="1" bestFit="1" customWidth="1"/>
    <col min="1673" max="1684" width="19" style="1" customWidth="1"/>
    <col min="1685" max="1685" width="19.140625" style="1" bestFit="1" customWidth="1"/>
    <col min="1686" max="1686" width="16" style="1" bestFit="1" customWidth="1"/>
    <col min="1687" max="1688" width="13.42578125" style="1" bestFit="1" customWidth="1"/>
    <col min="1689" max="1926" width="11.42578125" style="1"/>
    <col min="1927" max="1927" width="37.85546875" style="1" bestFit="1" customWidth="1"/>
    <col min="1928" max="1928" width="23" style="1" bestFit="1" customWidth="1"/>
    <col min="1929" max="1940" width="19" style="1" customWidth="1"/>
    <col min="1941" max="1941" width="19.140625" style="1" bestFit="1" customWidth="1"/>
    <col min="1942" max="1942" width="16" style="1" bestFit="1" customWidth="1"/>
    <col min="1943" max="1944" width="13.42578125" style="1" bestFit="1" customWidth="1"/>
    <col min="1945" max="2182" width="11.42578125" style="1"/>
    <col min="2183" max="2183" width="37.85546875" style="1" bestFit="1" customWidth="1"/>
    <col min="2184" max="2184" width="23" style="1" bestFit="1" customWidth="1"/>
    <col min="2185" max="2196" width="19" style="1" customWidth="1"/>
    <col min="2197" max="2197" width="19.140625" style="1" bestFit="1" customWidth="1"/>
    <col min="2198" max="2198" width="16" style="1" bestFit="1" customWidth="1"/>
    <col min="2199" max="2200" width="13.42578125" style="1" bestFit="1" customWidth="1"/>
    <col min="2201" max="2438" width="11.42578125" style="1"/>
    <col min="2439" max="2439" width="37.85546875" style="1" bestFit="1" customWidth="1"/>
    <col min="2440" max="2440" width="23" style="1" bestFit="1" customWidth="1"/>
    <col min="2441" max="2452" width="19" style="1" customWidth="1"/>
    <col min="2453" max="2453" width="19.140625" style="1" bestFit="1" customWidth="1"/>
    <col min="2454" max="2454" width="16" style="1" bestFit="1" customWidth="1"/>
    <col min="2455" max="2456" width="13.42578125" style="1" bestFit="1" customWidth="1"/>
    <col min="2457" max="2694" width="11.42578125" style="1"/>
    <col min="2695" max="2695" width="37.85546875" style="1" bestFit="1" customWidth="1"/>
    <col min="2696" max="2696" width="23" style="1" bestFit="1" customWidth="1"/>
    <col min="2697" max="2708" width="19" style="1" customWidth="1"/>
    <col min="2709" max="2709" width="19.140625" style="1" bestFit="1" customWidth="1"/>
    <col min="2710" max="2710" width="16" style="1" bestFit="1" customWidth="1"/>
    <col min="2711" max="2712" width="13.42578125" style="1" bestFit="1" customWidth="1"/>
    <col min="2713" max="2950" width="11.42578125" style="1"/>
    <col min="2951" max="2951" width="37.85546875" style="1" bestFit="1" customWidth="1"/>
    <col min="2952" max="2952" width="23" style="1" bestFit="1" customWidth="1"/>
    <col min="2953" max="2964" width="19" style="1" customWidth="1"/>
    <col min="2965" max="2965" width="19.140625" style="1" bestFit="1" customWidth="1"/>
    <col min="2966" max="2966" width="16" style="1" bestFit="1" customWidth="1"/>
    <col min="2967" max="2968" width="13.42578125" style="1" bestFit="1" customWidth="1"/>
    <col min="2969" max="3206" width="11.42578125" style="1"/>
    <col min="3207" max="3207" width="37.85546875" style="1" bestFit="1" customWidth="1"/>
    <col min="3208" max="3208" width="23" style="1" bestFit="1" customWidth="1"/>
    <col min="3209" max="3220" width="19" style="1" customWidth="1"/>
    <col min="3221" max="3221" width="19.140625" style="1" bestFit="1" customWidth="1"/>
    <col min="3222" max="3222" width="16" style="1" bestFit="1" customWidth="1"/>
    <col min="3223" max="3224" width="13.42578125" style="1" bestFit="1" customWidth="1"/>
    <col min="3225" max="3462" width="11.42578125" style="1"/>
    <col min="3463" max="3463" width="37.85546875" style="1" bestFit="1" customWidth="1"/>
    <col min="3464" max="3464" width="23" style="1" bestFit="1" customWidth="1"/>
    <col min="3465" max="3476" width="19" style="1" customWidth="1"/>
    <col min="3477" max="3477" width="19.140625" style="1" bestFit="1" customWidth="1"/>
    <col min="3478" max="3478" width="16" style="1" bestFit="1" customWidth="1"/>
    <col min="3479" max="3480" width="13.42578125" style="1" bestFit="1" customWidth="1"/>
    <col min="3481" max="3718" width="11.42578125" style="1"/>
    <col min="3719" max="3719" width="37.85546875" style="1" bestFit="1" customWidth="1"/>
    <col min="3720" max="3720" width="23" style="1" bestFit="1" customWidth="1"/>
    <col min="3721" max="3732" width="19" style="1" customWidth="1"/>
    <col min="3733" max="3733" width="19.140625" style="1" bestFit="1" customWidth="1"/>
    <col min="3734" max="3734" width="16" style="1" bestFit="1" customWidth="1"/>
    <col min="3735" max="3736" width="13.42578125" style="1" bestFit="1" customWidth="1"/>
    <col min="3737" max="3974" width="11.42578125" style="1"/>
    <col min="3975" max="3975" width="37.85546875" style="1" bestFit="1" customWidth="1"/>
    <col min="3976" max="3976" width="23" style="1" bestFit="1" customWidth="1"/>
    <col min="3977" max="3988" width="19" style="1" customWidth="1"/>
    <col min="3989" max="3989" width="19.140625" style="1" bestFit="1" customWidth="1"/>
    <col min="3990" max="3990" width="16" style="1" bestFit="1" customWidth="1"/>
    <col min="3991" max="3992" width="13.42578125" style="1" bestFit="1" customWidth="1"/>
    <col min="3993" max="4230" width="11.42578125" style="1"/>
    <col min="4231" max="4231" width="37.85546875" style="1" bestFit="1" customWidth="1"/>
    <col min="4232" max="4232" width="23" style="1" bestFit="1" customWidth="1"/>
    <col min="4233" max="4244" width="19" style="1" customWidth="1"/>
    <col min="4245" max="4245" width="19.140625" style="1" bestFit="1" customWidth="1"/>
    <col min="4246" max="4246" width="16" style="1" bestFit="1" customWidth="1"/>
    <col min="4247" max="4248" width="13.42578125" style="1" bestFit="1" customWidth="1"/>
    <col min="4249" max="4486" width="11.42578125" style="1"/>
    <col min="4487" max="4487" width="37.85546875" style="1" bestFit="1" customWidth="1"/>
    <col min="4488" max="4488" width="23" style="1" bestFit="1" customWidth="1"/>
    <col min="4489" max="4500" width="19" style="1" customWidth="1"/>
    <col min="4501" max="4501" width="19.140625" style="1" bestFit="1" customWidth="1"/>
    <col min="4502" max="4502" width="16" style="1" bestFit="1" customWidth="1"/>
    <col min="4503" max="4504" width="13.42578125" style="1" bestFit="1" customWidth="1"/>
    <col min="4505" max="4742" width="11.42578125" style="1"/>
    <col min="4743" max="4743" width="37.85546875" style="1" bestFit="1" customWidth="1"/>
    <col min="4744" max="4744" width="23" style="1" bestFit="1" customWidth="1"/>
    <col min="4745" max="4756" width="19" style="1" customWidth="1"/>
    <col min="4757" max="4757" width="19.140625" style="1" bestFit="1" customWidth="1"/>
    <col min="4758" max="4758" width="16" style="1" bestFit="1" customWidth="1"/>
    <col min="4759" max="4760" width="13.42578125" style="1" bestFit="1" customWidth="1"/>
    <col min="4761" max="4998" width="11.42578125" style="1"/>
    <col min="4999" max="4999" width="37.85546875" style="1" bestFit="1" customWidth="1"/>
    <col min="5000" max="5000" width="23" style="1" bestFit="1" customWidth="1"/>
    <col min="5001" max="5012" width="19" style="1" customWidth="1"/>
    <col min="5013" max="5013" width="19.140625" style="1" bestFit="1" customWidth="1"/>
    <col min="5014" max="5014" width="16" style="1" bestFit="1" customWidth="1"/>
    <col min="5015" max="5016" width="13.42578125" style="1" bestFit="1" customWidth="1"/>
    <col min="5017" max="5254" width="11.42578125" style="1"/>
    <col min="5255" max="5255" width="37.85546875" style="1" bestFit="1" customWidth="1"/>
    <col min="5256" max="5256" width="23" style="1" bestFit="1" customWidth="1"/>
    <col min="5257" max="5268" width="19" style="1" customWidth="1"/>
    <col min="5269" max="5269" width="19.140625" style="1" bestFit="1" customWidth="1"/>
    <col min="5270" max="5270" width="16" style="1" bestFit="1" customWidth="1"/>
    <col min="5271" max="5272" width="13.42578125" style="1" bestFit="1" customWidth="1"/>
    <col min="5273" max="5510" width="11.42578125" style="1"/>
    <col min="5511" max="5511" width="37.85546875" style="1" bestFit="1" customWidth="1"/>
    <col min="5512" max="5512" width="23" style="1" bestFit="1" customWidth="1"/>
    <col min="5513" max="5524" width="19" style="1" customWidth="1"/>
    <col min="5525" max="5525" width="19.140625" style="1" bestFit="1" customWidth="1"/>
    <col min="5526" max="5526" width="16" style="1" bestFit="1" customWidth="1"/>
    <col min="5527" max="5528" width="13.42578125" style="1" bestFit="1" customWidth="1"/>
    <col min="5529" max="5766" width="11.42578125" style="1"/>
    <col min="5767" max="5767" width="37.85546875" style="1" bestFit="1" customWidth="1"/>
    <col min="5768" max="5768" width="23" style="1" bestFit="1" customWidth="1"/>
    <col min="5769" max="5780" width="19" style="1" customWidth="1"/>
    <col min="5781" max="5781" width="19.140625" style="1" bestFit="1" customWidth="1"/>
    <col min="5782" max="5782" width="16" style="1" bestFit="1" customWidth="1"/>
    <col min="5783" max="5784" width="13.42578125" style="1" bestFit="1" customWidth="1"/>
    <col min="5785" max="6022" width="11.42578125" style="1"/>
    <col min="6023" max="6023" width="37.85546875" style="1" bestFit="1" customWidth="1"/>
    <col min="6024" max="6024" width="23" style="1" bestFit="1" customWidth="1"/>
    <col min="6025" max="6036" width="19" style="1" customWidth="1"/>
    <col min="6037" max="6037" width="19.140625" style="1" bestFit="1" customWidth="1"/>
    <col min="6038" max="6038" width="16" style="1" bestFit="1" customWidth="1"/>
    <col min="6039" max="6040" width="13.42578125" style="1" bestFit="1" customWidth="1"/>
    <col min="6041" max="6278" width="11.42578125" style="1"/>
    <col min="6279" max="6279" width="37.85546875" style="1" bestFit="1" customWidth="1"/>
    <col min="6280" max="6280" width="23" style="1" bestFit="1" customWidth="1"/>
    <col min="6281" max="6292" width="19" style="1" customWidth="1"/>
    <col min="6293" max="6293" width="19.140625" style="1" bestFit="1" customWidth="1"/>
    <col min="6294" max="6294" width="16" style="1" bestFit="1" customWidth="1"/>
    <col min="6295" max="6296" width="13.42578125" style="1" bestFit="1" customWidth="1"/>
    <col min="6297" max="6534" width="11.42578125" style="1"/>
    <col min="6535" max="6535" width="37.85546875" style="1" bestFit="1" customWidth="1"/>
    <col min="6536" max="6536" width="23" style="1" bestFit="1" customWidth="1"/>
    <col min="6537" max="6548" width="19" style="1" customWidth="1"/>
    <col min="6549" max="6549" width="19.140625" style="1" bestFit="1" customWidth="1"/>
    <col min="6550" max="6550" width="16" style="1" bestFit="1" customWidth="1"/>
    <col min="6551" max="6552" width="13.42578125" style="1" bestFit="1" customWidth="1"/>
    <col min="6553" max="6790" width="11.42578125" style="1"/>
    <col min="6791" max="6791" width="37.85546875" style="1" bestFit="1" customWidth="1"/>
    <col min="6792" max="6792" width="23" style="1" bestFit="1" customWidth="1"/>
    <col min="6793" max="6804" width="19" style="1" customWidth="1"/>
    <col min="6805" max="6805" width="19.140625" style="1" bestFit="1" customWidth="1"/>
    <col min="6806" max="6806" width="16" style="1" bestFit="1" customWidth="1"/>
    <col min="6807" max="6808" width="13.42578125" style="1" bestFit="1" customWidth="1"/>
    <col min="6809" max="7046" width="11.42578125" style="1"/>
    <col min="7047" max="7047" width="37.85546875" style="1" bestFit="1" customWidth="1"/>
    <col min="7048" max="7048" width="23" style="1" bestFit="1" customWidth="1"/>
    <col min="7049" max="7060" width="19" style="1" customWidth="1"/>
    <col min="7061" max="7061" width="19.140625" style="1" bestFit="1" customWidth="1"/>
    <col min="7062" max="7062" width="16" style="1" bestFit="1" customWidth="1"/>
    <col min="7063" max="7064" width="13.42578125" style="1" bestFit="1" customWidth="1"/>
    <col min="7065" max="7302" width="11.42578125" style="1"/>
    <col min="7303" max="7303" width="37.85546875" style="1" bestFit="1" customWidth="1"/>
    <col min="7304" max="7304" width="23" style="1" bestFit="1" customWidth="1"/>
    <col min="7305" max="7316" width="19" style="1" customWidth="1"/>
    <col min="7317" max="7317" width="19.140625" style="1" bestFit="1" customWidth="1"/>
    <col min="7318" max="7318" width="16" style="1" bestFit="1" customWidth="1"/>
    <col min="7319" max="7320" width="13.42578125" style="1" bestFit="1" customWidth="1"/>
    <col min="7321" max="7558" width="11.42578125" style="1"/>
    <col min="7559" max="7559" width="37.85546875" style="1" bestFit="1" customWidth="1"/>
    <col min="7560" max="7560" width="23" style="1" bestFit="1" customWidth="1"/>
    <col min="7561" max="7572" width="19" style="1" customWidth="1"/>
    <col min="7573" max="7573" width="19.140625" style="1" bestFit="1" customWidth="1"/>
    <col min="7574" max="7574" width="16" style="1" bestFit="1" customWidth="1"/>
    <col min="7575" max="7576" width="13.42578125" style="1" bestFit="1" customWidth="1"/>
    <col min="7577" max="7814" width="11.42578125" style="1"/>
    <col min="7815" max="7815" width="37.85546875" style="1" bestFit="1" customWidth="1"/>
    <col min="7816" max="7816" width="23" style="1" bestFit="1" customWidth="1"/>
    <col min="7817" max="7828" width="19" style="1" customWidth="1"/>
    <col min="7829" max="7829" width="19.140625" style="1" bestFit="1" customWidth="1"/>
    <col min="7830" max="7830" width="16" style="1" bestFit="1" customWidth="1"/>
    <col min="7831" max="7832" width="13.42578125" style="1" bestFit="1" customWidth="1"/>
    <col min="7833" max="8070" width="11.42578125" style="1"/>
    <col min="8071" max="8071" width="37.85546875" style="1" bestFit="1" customWidth="1"/>
    <col min="8072" max="8072" width="23" style="1" bestFit="1" customWidth="1"/>
    <col min="8073" max="8084" width="19" style="1" customWidth="1"/>
    <col min="8085" max="8085" width="19.140625" style="1" bestFit="1" customWidth="1"/>
    <col min="8086" max="8086" width="16" style="1" bestFit="1" customWidth="1"/>
    <col min="8087" max="8088" width="13.42578125" style="1" bestFit="1" customWidth="1"/>
    <col min="8089" max="8326" width="11.42578125" style="1"/>
    <col min="8327" max="8327" width="37.85546875" style="1" bestFit="1" customWidth="1"/>
    <col min="8328" max="8328" width="23" style="1" bestFit="1" customWidth="1"/>
    <col min="8329" max="8340" width="19" style="1" customWidth="1"/>
    <col min="8341" max="8341" width="19.140625" style="1" bestFit="1" customWidth="1"/>
    <col min="8342" max="8342" width="16" style="1" bestFit="1" customWidth="1"/>
    <col min="8343" max="8344" width="13.42578125" style="1" bestFit="1" customWidth="1"/>
    <col min="8345" max="8582" width="11.42578125" style="1"/>
    <col min="8583" max="8583" width="37.85546875" style="1" bestFit="1" customWidth="1"/>
    <col min="8584" max="8584" width="23" style="1" bestFit="1" customWidth="1"/>
    <col min="8585" max="8596" width="19" style="1" customWidth="1"/>
    <col min="8597" max="8597" width="19.140625" style="1" bestFit="1" customWidth="1"/>
    <col min="8598" max="8598" width="16" style="1" bestFit="1" customWidth="1"/>
    <col min="8599" max="8600" width="13.42578125" style="1" bestFit="1" customWidth="1"/>
    <col min="8601" max="8838" width="11.42578125" style="1"/>
    <col min="8839" max="8839" width="37.85546875" style="1" bestFit="1" customWidth="1"/>
    <col min="8840" max="8840" width="23" style="1" bestFit="1" customWidth="1"/>
    <col min="8841" max="8852" width="19" style="1" customWidth="1"/>
    <col min="8853" max="8853" width="19.140625" style="1" bestFit="1" customWidth="1"/>
    <col min="8854" max="8854" width="16" style="1" bestFit="1" customWidth="1"/>
    <col min="8855" max="8856" width="13.42578125" style="1" bestFit="1" customWidth="1"/>
    <col min="8857" max="9094" width="11.42578125" style="1"/>
    <col min="9095" max="9095" width="37.85546875" style="1" bestFit="1" customWidth="1"/>
    <col min="9096" max="9096" width="23" style="1" bestFit="1" customWidth="1"/>
    <col min="9097" max="9108" width="19" style="1" customWidth="1"/>
    <col min="9109" max="9109" width="19.140625" style="1" bestFit="1" customWidth="1"/>
    <col min="9110" max="9110" width="16" style="1" bestFit="1" customWidth="1"/>
    <col min="9111" max="9112" width="13.42578125" style="1" bestFit="1" customWidth="1"/>
    <col min="9113" max="9350" width="11.42578125" style="1"/>
    <col min="9351" max="9351" width="37.85546875" style="1" bestFit="1" customWidth="1"/>
    <col min="9352" max="9352" width="23" style="1" bestFit="1" customWidth="1"/>
    <col min="9353" max="9364" width="19" style="1" customWidth="1"/>
    <col min="9365" max="9365" width="19.140625" style="1" bestFit="1" customWidth="1"/>
    <col min="9366" max="9366" width="16" style="1" bestFit="1" customWidth="1"/>
    <col min="9367" max="9368" width="13.42578125" style="1" bestFit="1" customWidth="1"/>
    <col min="9369" max="9606" width="11.42578125" style="1"/>
    <col min="9607" max="9607" width="37.85546875" style="1" bestFit="1" customWidth="1"/>
    <col min="9608" max="9608" width="23" style="1" bestFit="1" customWidth="1"/>
    <col min="9609" max="9620" width="19" style="1" customWidth="1"/>
    <col min="9621" max="9621" width="19.140625" style="1" bestFit="1" customWidth="1"/>
    <col min="9622" max="9622" width="16" style="1" bestFit="1" customWidth="1"/>
    <col min="9623" max="9624" width="13.42578125" style="1" bestFit="1" customWidth="1"/>
    <col min="9625" max="9862" width="11.42578125" style="1"/>
    <col min="9863" max="9863" width="37.85546875" style="1" bestFit="1" customWidth="1"/>
    <col min="9864" max="9864" width="23" style="1" bestFit="1" customWidth="1"/>
    <col min="9865" max="9876" width="19" style="1" customWidth="1"/>
    <col min="9877" max="9877" width="19.140625" style="1" bestFit="1" customWidth="1"/>
    <col min="9878" max="9878" width="16" style="1" bestFit="1" customWidth="1"/>
    <col min="9879" max="9880" width="13.42578125" style="1" bestFit="1" customWidth="1"/>
    <col min="9881" max="10118" width="11.42578125" style="1"/>
    <col min="10119" max="10119" width="37.85546875" style="1" bestFit="1" customWidth="1"/>
    <col min="10120" max="10120" width="23" style="1" bestFit="1" customWidth="1"/>
    <col min="10121" max="10132" width="19" style="1" customWidth="1"/>
    <col min="10133" max="10133" width="19.140625" style="1" bestFit="1" customWidth="1"/>
    <col min="10134" max="10134" width="16" style="1" bestFit="1" customWidth="1"/>
    <col min="10135" max="10136" width="13.42578125" style="1" bestFit="1" customWidth="1"/>
    <col min="10137" max="10374" width="11.42578125" style="1"/>
    <col min="10375" max="10375" width="37.85546875" style="1" bestFit="1" customWidth="1"/>
    <col min="10376" max="10376" width="23" style="1" bestFit="1" customWidth="1"/>
    <col min="10377" max="10388" width="19" style="1" customWidth="1"/>
    <col min="10389" max="10389" width="19.140625" style="1" bestFit="1" customWidth="1"/>
    <col min="10390" max="10390" width="16" style="1" bestFit="1" customWidth="1"/>
    <col min="10391" max="10392" width="13.42578125" style="1" bestFit="1" customWidth="1"/>
    <col min="10393" max="10630" width="11.42578125" style="1"/>
    <col min="10631" max="10631" width="37.85546875" style="1" bestFit="1" customWidth="1"/>
    <col min="10632" max="10632" width="23" style="1" bestFit="1" customWidth="1"/>
    <col min="10633" max="10644" width="19" style="1" customWidth="1"/>
    <col min="10645" max="10645" width="19.140625" style="1" bestFit="1" customWidth="1"/>
    <col min="10646" max="10646" width="16" style="1" bestFit="1" customWidth="1"/>
    <col min="10647" max="10648" width="13.42578125" style="1" bestFit="1" customWidth="1"/>
    <col min="10649" max="10886" width="11.42578125" style="1"/>
    <col min="10887" max="10887" width="37.85546875" style="1" bestFit="1" customWidth="1"/>
    <col min="10888" max="10888" width="23" style="1" bestFit="1" customWidth="1"/>
    <col min="10889" max="10900" width="19" style="1" customWidth="1"/>
    <col min="10901" max="10901" width="19.140625" style="1" bestFit="1" customWidth="1"/>
    <col min="10902" max="10902" width="16" style="1" bestFit="1" customWidth="1"/>
    <col min="10903" max="10904" width="13.42578125" style="1" bestFit="1" customWidth="1"/>
    <col min="10905" max="11142" width="11.42578125" style="1"/>
    <col min="11143" max="11143" width="37.85546875" style="1" bestFit="1" customWidth="1"/>
    <col min="11144" max="11144" width="23" style="1" bestFit="1" customWidth="1"/>
    <col min="11145" max="11156" width="19" style="1" customWidth="1"/>
    <col min="11157" max="11157" width="19.140625" style="1" bestFit="1" customWidth="1"/>
    <col min="11158" max="11158" width="16" style="1" bestFit="1" customWidth="1"/>
    <col min="11159" max="11160" width="13.42578125" style="1" bestFit="1" customWidth="1"/>
    <col min="11161" max="11398" width="11.42578125" style="1"/>
    <col min="11399" max="11399" width="37.85546875" style="1" bestFit="1" customWidth="1"/>
    <col min="11400" max="11400" width="23" style="1" bestFit="1" customWidth="1"/>
    <col min="11401" max="11412" width="19" style="1" customWidth="1"/>
    <col min="11413" max="11413" width="19.140625" style="1" bestFit="1" customWidth="1"/>
    <col min="11414" max="11414" width="16" style="1" bestFit="1" customWidth="1"/>
    <col min="11415" max="11416" width="13.42578125" style="1" bestFit="1" customWidth="1"/>
    <col min="11417" max="11654" width="11.42578125" style="1"/>
    <col min="11655" max="11655" width="37.85546875" style="1" bestFit="1" customWidth="1"/>
    <col min="11656" max="11656" width="23" style="1" bestFit="1" customWidth="1"/>
    <col min="11657" max="11668" width="19" style="1" customWidth="1"/>
    <col min="11669" max="11669" width="19.140625" style="1" bestFit="1" customWidth="1"/>
    <col min="11670" max="11670" width="16" style="1" bestFit="1" customWidth="1"/>
    <col min="11671" max="11672" width="13.42578125" style="1" bestFit="1" customWidth="1"/>
    <col min="11673" max="11910" width="11.42578125" style="1"/>
    <col min="11911" max="11911" width="37.85546875" style="1" bestFit="1" customWidth="1"/>
    <col min="11912" max="11912" width="23" style="1" bestFit="1" customWidth="1"/>
    <col min="11913" max="11924" width="19" style="1" customWidth="1"/>
    <col min="11925" max="11925" width="19.140625" style="1" bestFit="1" customWidth="1"/>
    <col min="11926" max="11926" width="16" style="1" bestFit="1" customWidth="1"/>
    <col min="11927" max="11928" width="13.42578125" style="1" bestFit="1" customWidth="1"/>
    <col min="11929" max="12166" width="11.42578125" style="1"/>
    <col min="12167" max="12167" width="37.85546875" style="1" bestFit="1" customWidth="1"/>
    <col min="12168" max="12168" width="23" style="1" bestFit="1" customWidth="1"/>
    <col min="12169" max="12180" width="19" style="1" customWidth="1"/>
    <col min="12181" max="12181" width="19.140625" style="1" bestFit="1" customWidth="1"/>
    <col min="12182" max="12182" width="16" style="1" bestFit="1" customWidth="1"/>
    <col min="12183" max="12184" width="13.42578125" style="1" bestFit="1" customWidth="1"/>
    <col min="12185" max="12422" width="11.42578125" style="1"/>
    <col min="12423" max="12423" width="37.85546875" style="1" bestFit="1" customWidth="1"/>
    <col min="12424" max="12424" width="23" style="1" bestFit="1" customWidth="1"/>
    <col min="12425" max="12436" width="19" style="1" customWidth="1"/>
    <col min="12437" max="12437" width="19.140625" style="1" bestFit="1" customWidth="1"/>
    <col min="12438" max="12438" width="16" style="1" bestFit="1" customWidth="1"/>
    <col min="12439" max="12440" width="13.42578125" style="1" bestFit="1" customWidth="1"/>
    <col min="12441" max="12678" width="11.42578125" style="1"/>
    <col min="12679" max="12679" width="37.85546875" style="1" bestFit="1" customWidth="1"/>
    <col min="12680" max="12680" width="23" style="1" bestFit="1" customWidth="1"/>
    <col min="12681" max="12692" width="19" style="1" customWidth="1"/>
    <col min="12693" max="12693" width="19.140625" style="1" bestFit="1" customWidth="1"/>
    <col min="12694" max="12694" width="16" style="1" bestFit="1" customWidth="1"/>
    <col min="12695" max="12696" width="13.42578125" style="1" bestFit="1" customWidth="1"/>
    <col min="12697" max="12934" width="11.42578125" style="1"/>
    <col min="12935" max="12935" width="37.85546875" style="1" bestFit="1" customWidth="1"/>
    <col min="12936" max="12936" width="23" style="1" bestFit="1" customWidth="1"/>
    <col min="12937" max="12948" width="19" style="1" customWidth="1"/>
    <col min="12949" max="12949" width="19.140625" style="1" bestFit="1" customWidth="1"/>
    <col min="12950" max="12950" width="16" style="1" bestFit="1" customWidth="1"/>
    <col min="12951" max="12952" width="13.42578125" style="1" bestFit="1" customWidth="1"/>
    <col min="12953" max="13190" width="11.42578125" style="1"/>
    <col min="13191" max="13191" width="37.85546875" style="1" bestFit="1" customWidth="1"/>
    <col min="13192" max="13192" width="23" style="1" bestFit="1" customWidth="1"/>
    <col min="13193" max="13204" width="19" style="1" customWidth="1"/>
    <col min="13205" max="13205" width="19.140625" style="1" bestFit="1" customWidth="1"/>
    <col min="13206" max="13206" width="16" style="1" bestFit="1" customWidth="1"/>
    <col min="13207" max="13208" width="13.42578125" style="1" bestFit="1" customWidth="1"/>
    <col min="13209" max="13446" width="11.42578125" style="1"/>
    <col min="13447" max="13447" width="37.85546875" style="1" bestFit="1" customWidth="1"/>
    <col min="13448" max="13448" width="23" style="1" bestFit="1" customWidth="1"/>
    <col min="13449" max="13460" width="19" style="1" customWidth="1"/>
    <col min="13461" max="13461" width="19.140625" style="1" bestFit="1" customWidth="1"/>
    <col min="13462" max="13462" width="16" style="1" bestFit="1" customWidth="1"/>
    <col min="13463" max="13464" width="13.42578125" style="1" bestFit="1" customWidth="1"/>
    <col min="13465" max="13702" width="11.42578125" style="1"/>
    <col min="13703" max="13703" width="37.85546875" style="1" bestFit="1" customWidth="1"/>
    <col min="13704" max="13704" width="23" style="1" bestFit="1" customWidth="1"/>
    <col min="13705" max="13716" width="19" style="1" customWidth="1"/>
    <col min="13717" max="13717" width="19.140625" style="1" bestFit="1" customWidth="1"/>
    <col min="13718" max="13718" width="16" style="1" bestFit="1" customWidth="1"/>
    <col min="13719" max="13720" width="13.42578125" style="1" bestFit="1" customWidth="1"/>
    <col min="13721" max="13958" width="11.42578125" style="1"/>
    <col min="13959" max="13959" width="37.85546875" style="1" bestFit="1" customWidth="1"/>
    <col min="13960" max="13960" width="23" style="1" bestFit="1" customWidth="1"/>
    <col min="13961" max="13972" width="19" style="1" customWidth="1"/>
    <col min="13973" max="13973" width="19.140625" style="1" bestFit="1" customWidth="1"/>
    <col min="13974" max="13974" width="16" style="1" bestFit="1" customWidth="1"/>
    <col min="13975" max="13976" width="13.42578125" style="1" bestFit="1" customWidth="1"/>
    <col min="13977" max="14214" width="11.42578125" style="1"/>
    <col min="14215" max="14215" width="37.85546875" style="1" bestFit="1" customWidth="1"/>
    <col min="14216" max="14216" width="23" style="1" bestFit="1" customWidth="1"/>
    <col min="14217" max="14228" width="19" style="1" customWidth="1"/>
    <col min="14229" max="14229" width="19.140625" style="1" bestFit="1" customWidth="1"/>
    <col min="14230" max="14230" width="16" style="1" bestFit="1" customWidth="1"/>
    <col min="14231" max="14232" width="13.42578125" style="1" bestFit="1" customWidth="1"/>
    <col min="14233" max="14470" width="11.42578125" style="1"/>
    <col min="14471" max="14471" width="37.85546875" style="1" bestFit="1" customWidth="1"/>
    <col min="14472" max="14472" width="23" style="1" bestFit="1" customWidth="1"/>
    <col min="14473" max="14484" width="19" style="1" customWidth="1"/>
    <col min="14485" max="14485" width="19.140625" style="1" bestFit="1" customWidth="1"/>
    <col min="14486" max="14486" width="16" style="1" bestFit="1" customWidth="1"/>
    <col min="14487" max="14488" width="13.42578125" style="1" bestFit="1" customWidth="1"/>
    <col min="14489" max="14726" width="11.42578125" style="1"/>
    <col min="14727" max="14727" width="37.85546875" style="1" bestFit="1" customWidth="1"/>
    <col min="14728" max="14728" width="23" style="1" bestFit="1" customWidth="1"/>
    <col min="14729" max="14740" width="19" style="1" customWidth="1"/>
    <col min="14741" max="14741" width="19.140625" style="1" bestFit="1" customWidth="1"/>
    <col min="14742" max="14742" width="16" style="1" bestFit="1" customWidth="1"/>
    <col min="14743" max="14744" width="13.42578125" style="1" bestFit="1" customWidth="1"/>
    <col min="14745" max="14982" width="11.42578125" style="1"/>
    <col min="14983" max="14983" width="37.85546875" style="1" bestFit="1" customWidth="1"/>
    <col min="14984" max="14984" width="23" style="1" bestFit="1" customWidth="1"/>
    <col min="14985" max="14996" width="19" style="1" customWidth="1"/>
    <col min="14997" max="14997" width="19.140625" style="1" bestFit="1" customWidth="1"/>
    <col min="14998" max="14998" width="16" style="1" bestFit="1" customWidth="1"/>
    <col min="14999" max="15000" width="13.42578125" style="1" bestFit="1" customWidth="1"/>
    <col min="15001" max="15238" width="11.42578125" style="1"/>
    <col min="15239" max="15239" width="37.85546875" style="1" bestFit="1" customWidth="1"/>
    <col min="15240" max="15240" width="23" style="1" bestFit="1" customWidth="1"/>
    <col min="15241" max="15252" width="19" style="1" customWidth="1"/>
    <col min="15253" max="15253" width="19.140625" style="1" bestFit="1" customWidth="1"/>
    <col min="15254" max="15254" width="16" style="1" bestFit="1" customWidth="1"/>
    <col min="15255" max="15256" width="13.42578125" style="1" bestFit="1" customWidth="1"/>
    <col min="15257" max="15494" width="11.42578125" style="1"/>
    <col min="15495" max="15495" width="37.85546875" style="1" bestFit="1" customWidth="1"/>
    <col min="15496" max="15496" width="23" style="1" bestFit="1" customWidth="1"/>
    <col min="15497" max="15508" width="19" style="1" customWidth="1"/>
    <col min="15509" max="15509" width="19.140625" style="1" bestFit="1" customWidth="1"/>
    <col min="15510" max="15510" width="16" style="1" bestFit="1" customWidth="1"/>
    <col min="15511" max="15512" width="13.42578125" style="1" bestFit="1" customWidth="1"/>
    <col min="15513" max="15750" width="11.42578125" style="1"/>
    <col min="15751" max="15751" width="37.85546875" style="1" bestFit="1" customWidth="1"/>
    <col min="15752" max="15752" width="23" style="1" bestFit="1" customWidth="1"/>
    <col min="15753" max="15764" width="19" style="1" customWidth="1"/>
    <col min="15765" max="15765" width="19.140625" style="1" bestFit="1" customWidth="1"/>
    <col min="15766" max="15766" width="16" style="1" bestFit="1" customWidth="1"/>
    <col min="15767" max="15768" width="13.42578125" style="1" bestFit="1" customWidth="1"/>
    <col min="15769" max="16006" width="11.42578125" style="1"/>
    <col min="16007" max="16007" width="37.85546875" style="1" bestFit="1" customWidth="1"/>
    <col min="16008" max="16008" width="23" style="1" bestFit="1" customWidth="1"/>
    <col min="16009" max="16020" width="19" style="1" customWidth="1"/>
    <col min="16021" max="16021" width="19.140625" style="1" bestFit="1" customWidth="1"/>
    <col min="16022" max="16022" width="16" style="1" bestFit="1" customWidth="1"/>
    <col min="16023" max="16024" width="13.42578125" style="1" bestFit="1" customWidth="1"/>
    <col min="16025" max="16384" width="11.42578125" style="1"/>
  </cols>
  <sheetData>
    <row r="6" spans="1:18">
      <c r="H6" s="113"/>
    </row>
    <row r="7" spans="1:18">
      <c r="A7" s="147" t="s">
        <v>84</v>
      </c>
      <c r="B7" s="147"/>
      <c r="C7" s="147"/>
      <c r="D7" s="147"/>
      <c r="E7" s="16"/>
      <c r="F7" s="16"/>
      <c r="G7" s="1"/>
      <c r="H7" s="112"/>
      <c r="I7" s="115"/>
      <c r="J7" s="116"/>
      <c r="K7" s="1"/>
      <c r="L7" s="1"/>
      <c r="M7" s="1"/>
      <c r="N7" s="1"/>
    </row>
    <row r="8" spans="1:18" ht="13.5" thickBot="1">
      <c r="A8" s="3"/>
      <c r="H8" s="113"/>
      <c r="I8" s="114"/>
      <c r="J8" s="114"/>
    </row>
    <row r="9" spans="1:18" ht="41.25" customHeight="1" thickBot="1">
      <c r="A9" s="6" t="s">
        <v>0</v>
      </c>
      <c r="B9" s="7" t="s">
        <v>83</v>
      </c>
      <c r="C9" s="8">
        <v>45658</v>
      </c>
      <c r="D9" s="8">
        <v>45689</v>
      </c>
      <c r="E9" s="8">
        <v>45717</v>
      </c>
      <c r="F9" s="8">
        <v>45748</v>
      </c>
      <c r="G9" s="8">
        <v>45778</v>
      </c>
      <c r="H9" s="8">
        <v>45809</v>
      </c>
      <c r="I9" s="8">
        <v>45839</v>
      </c>
      <c r="J9" s="8">
        <v>45870</v>
      </c>
      <c r="K9" s="8">
        <v>45901</v>
      </c>
      <c r="L9" s="8">
        <v>45931</v>
      </c>
      <c r="M9" s="8">
        <v>45962</v>
      </c>
      <c r="N9" s="8">
        <v>45992</v>
      </c>
      <c r="O9" s="7" t="s">
        <v>1</v>
      </c>
      <c r="P9" s="7" t="s">
        <v>2</v>
      </c>
      <c r="Q9" s="7" t="s">
        <v>3</v>
      </c>
      <c r="R9" s="7" t="s">
        <v>4</v>
      </c>
    </row>
    <row r="10" spans="1:18">
      <c r="A10" s="131"/>
      <c r="B10" s="136"/>
      <c r="C10" s="137"/>
      <c r="D10" s="137"/>
      <c r="E10" s="137"/>
      <c r="F10" s="138"/>
      <c r="G10" s="138"/>
      <c r="H10" s="137"/>
      <c r="I10" s="139"/>
      <c r="J10" s="137"/>
      <c r="K10" s="137"/>
      <c r="L10" s="137"/>
      <c r="M10" s="137"/>
      <c r="N10" s="137"/>
      <c r="O10" s="136"/>
      <c r="P10" s="136"/>
      <c r="Q10" s="136"/>
      <c r="R10" s="136"/>
    </row>
    <row r="11" spans="1:18">
      <c r="A11" s="12" t="s">
        <v>81</v>
      </c>
      <c r="B11" s="13"/>
      <c r="C11" s="13">
        <v>1576710.38</v>
      </c>
      <c r="D11" s="13">
        <v>1613580.51</v>
      </c>
      <c r="E11" s="13">
        <v>1601700.56</v>
      </c>
      <c r="F11" s="13">
        <v>1613436.68</v>
      </c>
      <c r="G11" s="13">
        <v>1626421.58</v>
      </c>
      <c r="H11" s="13">
        <v>1644855.24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3">
        <v>0</v>
      </c>
      <c r="O11" s="14">
        <v>4791991.4499999993</v>
      </c>
      <c r="P11" s="14">
        <v>9676704.9499999993</v>
      </c>
      <c r="Q11" s="14">
        <f>SUM(C11:K11)</f>
        <v>9676704.9499999993</v>
      </c>
      <c r="R11" s="14">
        <f>SUM(C11:N11)</f>
        <v>9676704.9499999993</v>
      </c>
    </row>
    <row r="12" spans="1:18">
      <c r="A12" s="15" t="s">
        <v>5</v>
      </c>
      <c r="B12" s="13">
        <v>0</v>
      </c>
      <c r="C12" s="14">
        <v>1344349.95</v>
      </c>
      <c r="D12" s="5">
        <v>1362054.45</v>
      </c>
      <c r="E12" s="14">
        <v>1379991.18</v>
      </c>
      <c r="F12" s="14">
        <v>1398166.77</v>
      </c>
      <c r="G12" s="140">
        <v>1416579.01</v>
      </c>
      <c r="H12" s="14">
        <v>1435159.33</v>
      </c>
      <c r="I12" s="141"/>
      <c r="J12" s="14"/>
      <c r="K12" s="14"/>
      <c r="L12" s="14"/>
      <c r="M12" s="14"/>
      <c r="N12" s="140"/>
      <c r="O12" s="14">
        <v>4086395.58</v>
      </c>
      <c r="P12" s="14">
        <v>8336300.6899999995</v>
      </c>
      <c r="Q12" s="14">
        <f t="shared" ref="Q12:Q49" si="0">SUM(C12:K12)</f>
        <v>8336300.6899999995</v>
      </c>
      <c r="R12" s="14">
        <f t="shared" ref="R12:R49" si="1">SUM(C12:N12)</f>
        <v>8336300.6899999995</v>
      </c>
    </row>
    <row r="13" spans="1:18">
      <c r="A13" s="15" t="s">
        <v>6</v>
      </c>
      <c r="B13" s="13">
        <v>0</v>
      </c>
      <c r="C13" s="14">
        <v>232360.43</v>
      </c>
      <c r="D13" s="5">
        <v>251526.06</v>
      </c>
      <c r="E13" s="14">
        <v>221709.38</v>
      </c>
      <c r="F13" s="14">
        <v>215269.91</v>
      </c>
      <c r="G13" s="140">
        <v>209842.57</v>
      </c>
      <c r="H13" s="14">
        <v>209695.91</v>
      </c>
      <c r="I13" s="141"/>
      <c r="J13" s="14"/>
      <c r="K13" s="14"/>
      <c r="L13" s="14"/>
      <c r="M13" s="14"/>
      <c r="N13" s="140"/>
      <c r="O13" s="14">
        <v>705595.87</v>
      </c>
      <c r="P13" s="14">
        <v>1340404.26</v>
      </c>
      <c r="Q13" s="14">
        <f t="shared" si="0"/>
        <v>1340404.26</v>
      </c>
      <c r="R13" s="14">
        <f t="shared" si="1"/>
        <v>1340404.26</v>
      </c>
    </row>
    <row r="14" spans="1:18">
      <c r="A14" s="15" t="s">
        <v>7</v>
      </c>
      <c r="B14" s="13">
        <v>34498762.210000001</v>
      </c>
      <c r="C14" s="13">
        <v>33608748.890000001</v>
      </c>
      <c r="D14" s="13">
        <v>32689306.949999999</v>
      </c>
      <c r="E14" s="13">
        <v>31739797.219999999</v>
      </c>
      <c r="F14" s="13">
        <v>30759668.98</v>
      </c>
      <c r="G14" s="13">
        <v>29748159.219999999</v>
      </c>
      <c r="H14" s="13">
        <v>28703186.73</v>
      </c>
      <c r="I14" s="13"/>
      <c r="J14" s="13"/>
      <c r="K14" s="13"/>
      <c r="L14" s="13"/>
      <c r="M14" s="13"/>
      <c r="N14" s="13"/>
      <c r="O14" s="13">
        <v>31739797.219999999</v>
      </c>
      <c r="P14" s="13">
        <v>187248867.98999998</v>
      </c>
      <c r="Q14" s="13">
        <f t="shared" si="0"/>
        <v>187248867.98999998</v>
      </c>
      <c r="R14" s="13">
        <f t="shared" si="1"/>
        <v>187248867.98999998</v>
      </c>
    </row>
    <row r="15" spans="1:18">
      <c r="A15" s="15"/>
      <c r="B15" s="13"/>
      <c r="C15" s="142"/>
      <c r="D15" s="142"/>
      <c r="E15" s="142"/>
      <c r="F15" s="142"/>
      <c r="G15" s="143"/>
      <c r="H15" s="14"/>
      <c r="I15" s="141"/>
      <c r="J15" s="14"/>
      <c r="K15" s="14"/>
      <c r="L15" s="14"/>
      <c r="M15" s="14"/>
      <c r="N15" s="14"/>
      <c r="O15" s="14">
        <v>0</v>
      </c>
      <c r="P15" s="14">
        <v>0</v>
      </c>
      <c r="Q15" s="14">
        <f t="shared" si="0"/>
        <v>0</v>
      </c>
      <c r="R15" s="14">
        <f t="shared" si="1"/>
        <v>0</v>
      </c>
    </row>
    <row r="16" spans="1:18">
      <c r="A16" s="12" t="s">
        <v>82</v>
      </c>
      <c r="B16" s="13"/>
      <c r="C16" s="13">
        <v>1461766.26</v>
      </c>
      <c r="D16" s="13">
        <v>1539586.27</v>
      </c>
      <c r="E16" s="13">
        <v>1446119.23</v>
      </c>
      <c r="F16" s="13">
        <v>1494615.1</v>
      </c>
      <c r="G16" s="13">
        <v>1544999.14</v>
      </c>
      <c r="H16" s="13">
        <v>1636401.8</v>
      </c>
      <c r="I16" s="13">
        <v>0</v>
      </c>
      <c r="J16" s="13">
        <v>0</v>
      </c>
      <c r="K16" s="13">
        <v>0</v>
      </c>
      <c r="L16" s="13">
        <v>0</v>
      </c>
      <c r="M16" s="13">
        <v>0</v>
      </c>
      <c r="N16" s="13">
        <v>0</v>
      </c>
      <c r="O16" s="14">
        <v>4447471.76</v>
      </c>
      <c r="P16" s="14">
        <v>9123487.7999999989</v>
      </c>
      <c r="Q16" s="14">
        <f t="shared" si="0"/>
        <v>9123487.7999999989</v>
      </c>
      <c r="R16" s="14">
        <f t="shared" si="1"/>
        <v>9123487.7999999989</v>
      </c>
    </row>
    <row r="17" spans="1:18">
      <c r="A17" s="15" t="s">
        <v>5</v>
      </c>
      <c r="B17" s="13">
        <v>0</v>
      </c>
      <c r="C17" s="14">
        <v>0</v>
      </c>
      <c r="D17" s="14">
        <v>0</v>
      </c>
      <c r="E17" s="14"/>
      <c r="F17" s="14"/>
      <c r="G17" s="140"/>
      <c r="H17" s="14"/>
      <c r="I17" s="141"/>
      <c r="J17" s="14"/>
      <c r="K17" s="14"/>
      <c r="L17" s="14"/>
      <c r="M17" s="14"/>
      <c r="N17" s="14"/>
      <c r="O17" s="14">
        <v>0</v>
      </c>
      <c r="P17" s="14">
        <v>0</v>
      </c>
      <c r="Q17" s="14">
        <f t="shared" si="0"/>
        <v>0</v>
      </c>
      <c r="R17" s="14">
        <f t="shared" si="1"/>
        <v>0</v>
      </c>
    </row>
    <row r="18" spans="1:18">
      <c r="A18" s="15" t="s">
        <v>6</v>
      </c>
      <c r="B18" s="13">
        <v>0</v>
      </c>
      <c r="C18" s="14">
        <v>1461766.26</v>
      </c>
      <c r="D18" s="14">
        <v>1539586.27</v>
      </c>
      <c r="E18" s="14">
        <v>1446119.23</v>
      </c>
      <c r="F18" s="14">
        <v>1494615.1</v>
      </c>
      <c r="G18" s="140">
        <v>1544999.14</v>
      </c>
      <c r="H18" s="14">
        <v>1636401.8</v>
      </c>
      <c r="I18" s="141"/>
      <c r="J18" s="14"/>
      <c r="K18" s="14"/>
      <c r="L18" s="14"/>
      <c r="M18" s="14"/>
      <c r="N18" s="140"/>
      <c r="O18" s="14">
        <v>4447471.76</v>
      </c>
      <c r="P18" s="14">
        <v>9123487.7999999989</v>
      </c>
      <c r="Q18" s="14">
        <f t="shared" si="0"/>
        <v>9123487.7999999989</v>
      </c>
      <c r="R18" s="14">
        <f t="shared" si="1"/>
        <v>9123487.7999999989</v>
      </c>
    </row>
    <row r="19" spans="1:18">
      <c r="A19" s="15" t="s">
        <v>7</v>
      </c>
      <c r="B19" s="13">
        <v>174605305.09</v>
      </c>
      <c r="C19" s="13">
        <v>185311434.75</v>
      </c>
      <c r="D19" s="13">
        <v>193983143.84</v>
      </c>
      <c r="E19" s="13">
        <v>202462547.94999999</v>
      </c>
      <c r="F19" s="13">
        <v>207797973.28999999</v>
      </c>
      <c r="G19" s="144">
        <v>213635605.15000001</v>
      </c>
      <c r="H19" s="13">
        <v>218975180.97</v>
      </c>
      <c r="I19" s="13"/>
      <c r="J19" s="13"/>
      <c r="K19" s="13"/>
      <c r="L19" s="13"/>
      <c r="M19" s="13"/>
      <c r="N19" s="144"/>
      <c r="O19" s="13">
        <v>202462547.94999999</v>
      </c>
      <c r="P19" s="13">
        <v>218975180.97</v>
      </c>
      <c r="Q19" s="13">
        <f t="shared" si="0"/>
        <v>1222165885.9499998</v>
      </c>
      <c r="R19" s="13">
        <f t="shared" si="1"/>
        <v>1222165885.9499998</v>
      </c>
    </row>
    <row r="20" spans="1:18">
      <c r="A20" s="15"/>
      <c r="B20" s="13"/>
      <c r="C20" s="142"/>
      <c r="D20" s="142"/>
      <c r="E20" s="142"/>
      <c r="F20" s="142"/>
      <c r="G20" s="143"/>
      <c r="H20" s="14"/>
      <c r="I20" s="141"/>
      <c r="J20" s="14"/>
      <c r="K20" s="14"/>
      <c r="L20" s="14"/>
      <c r="M20" s="14"/>
      <c r="N20" s="14"/>
      <c r="O20" s="14">
        <v>0</v>
      </c>
      <c r="P20" s="14">
        <v>0</v>
      </c>
      <c r="Q20" s="14">
        <f t="shared" si="0"/>
        <v>0</v>
      </c>
      <c r="R20" s="14">
        <f t="shared" si="1"/>
        <v>0</v>
      </c>
    </row>
    <row r="21" spans="1:18">
      <c r="A21" s="12" t="s">
        <v>8</v>
      </c>
      <c r="B21" s="13"/>
      <c r="C21" s="13">
        <v>81468456.799999997</v>
      </c>
      <c r="D21" s="13">
        <v>79488858.590000004</v>
      </c>
      <c r="E21" s="13">
        <v>80755210.329999998</v>
      </c>
      <c r="F21" s="13">
        <v>79880571.960000008</v>
      </c>
      <c r="G21" s="13">
        <v>79595483.480000004</v>
      </c>
      <c r="H21" s="13">
        <v>79685340.620000005</v>
      </c>
      <c r="I21" s="13">
        <v>0</v>
      </c>
      <c r="J21" s="13">
        <v>0</v>
      </c>
      <c r="K21" s="13">
        <v>0</v>
      </c>
      <c r="L21" s="13">
        <v>0</v>
      </c>
      <c r="M21" s="13">
        <v>0</v>
      </c>
      <c r="N21" s="13">
        <v>0</v>
      </c>
      <c r="O21" s="14">
        <v>241712525.71999997</v>
      </c>
      <c r="P21" s="14">
        <v>480873921.77999997</v>
      </c>
      <c r="Q21" s="14">
        <f t="shared" si="0"/>
        <v>480873921.77999997</v>
      </c>
      <c r="R21" s="14">
        <f t="shared" si="1"/>
        <v>480873921.77999997</v>
      </c>
    </row>
    <row r="22" spans="1:18">
      <c r="A22" s="15" t="s">
        <v>5</v>
      </c>
      <c r="B22" s="13">
        <v>0</v>
      </c>
      <c r="C22" s="14">
        <v>64382961.780000001</v>
      </c>
      <c r="D22" s="14">
        <v>64382961.780000001</v>
      </c>
      <c r="E22" s="14">
        <v>64382961.780000001</v>
      </c>
      <c r="F22" s="14">
        <v>64382961.780000001</v>
      </c>
      <c r="G22" s="140">
        <v>64382961.780000001</v>
      </c>
      <c r="H22" s="14">
        <v>64382961.780000001</v>
      </c>
      <c r="I22" s="14"/>
      <c r="J22" s="14"/>
      <c r="K22" s="14"/>
      <c r="L22" s="14"/>
      <c r="M22" s="14"/>
      <c r="N22" s="14"/>
      <c r="O22" s="14">
        <v>193148885.34</v>
      </c>
      <c r="P22" s="14">
        <v>386297770.67999995</v>
      </c>
      <c r="Q22" s="14">
        <f t="shared" si="0"/>
        <v>386297770.67999995</v>
      </c>
      <c r="R22" s="14">
        <f t="shared" si="1"/>
        <v>386297770.67999995</v>
      </c>
    </row>
    <row r="23" spans="1:18">
      <c r="A23" s="15" t="s">
        <v>6</v>
      </c>
      <c r="B23" s="13">
        <v>0</v>
      </c>
      <c r="C23" s="14">
        <v>17085495.019999996</v>
      </c>
      <c r="D23" s="14">
        <v>15105896.810000001</v>
      </c>
      <c r="E23" s="14">
        <v>16372248.550000001</v>
      </c>
      <c r="F23" s="14">
        <v>15497610.18</v>
      </c>
      <c r="G23" s="140">
        <v>15212521.700000003</v>
      </c>
      <c r="H23" s="14">
        <v>15302378.84</v>
      </c>
      <c r="I23" s="141"/>
      <c r="J23" s="14"/>
      <c r="K23" s="14"/>
      <c r="L23" s="141"/>
      <c r="M23" s="14"/>
      <c r="N23" s="14"/>
      <c r="O23" s="14">
        <v>48563640.379999995</v>
      </c>
      <c r="P23" s="14">
        <v>94576151.099999994</v>
      </c>
      <c r="Q23" s="14">
        <f t="shared" si="0"/>
        <v>94576151.099999994</v>
      </c>
      <c r="R23" s="14">
        <f t="shared" si="1"/>
        <v>94576151.099999994</v>
      </c>
    </row>
    <row r="24" spans="1:18">
      <c r="A24" s="15" t="s">
        <v>7</v>
      </c>
      <c r="B24" s="13">
        <v>3084529169.6399975</v>
      </c>
      <c r="C24" s="13">
        <v>3020146207.8599973</v>
      </c>
      <c r="D24" s="13">
        <v>2955763246.0799971</v>
      </c>
      <c r="E24" s="13">
        <v>2891380284.2999969</v>
      </c>
      <c r="F24" s="13">
        <v>2826997322.5199966</v>
      </c>
      <c r="G24" s="13">
        <v>2762614360.7399964</v>
      </c>
      <c r="H24" s="13">
        <v>2698231398.9599962</v>
      </c>
      <c r="I24" s="13"/>
      <c r="J24" s="13"/>
      <c r="K24" s="13"/>
      <c r="L24" s="13"/>
      <c r="M24" s="13"/>
      <c r="N24" s="13"/>
      <c r="O24" s="13">
        <v>2891380284.2999969</v>
      </c>
      <c r="P24" s="13">
        <v>2698231398.9599962</v>
      </c>
      <c r="Q24" s="13">
        <f>+K24</f>
        <v>0</v>
      </c>
      <c r="R24" s="13">
        <f>+N24</f>
        <v>0</v>
      </c>
    </row>
    <row r="25" spans="1:18">
      <c r="A25" s="15"/>
      <c r="B25" s="13"/>
      <c r="C25" s="14"/>
      <c r="D25" s="14"/>
      <c r="E25" s="14"/>
      <c r="F25" s="140"/>
      <c r="G25" s="140"/>
      <c r="H25" s="14"/>
      <c r="I25" s="141"/>
      <c r="J25" s="14"/>
      <c r="K25" s="14"/>
      <c r="L25" s="14"/>
      <c r="M25" s="14"/>
      <c r="N25" s="14"/>
      <c r="O25" s="14">
        <v>0</v>
      </c>
      <c r="P25" s="14">
        <v>0</v>
      </c>
      <c r="Q25" s="14">
        <f t="shared" si="0"/>
        <v>0</v>
      </c>
      <c r="R25" s="14">
        <f t="shared" si="1"/>
        <v>0</v>
      </c>
    </row>
    <row r="26" spans="1:18">
      <c r="A26" s="12" t="s">
        <v>9</v>
      </c>
      <c r="B26" s="13"/>
      <c r="C26" s="13">
        <v>0</v>
      </c>
      <c r="D26" s="13">
        <v>0</v>
      </c>
      <c r="E26" s="13">
        <v>143269016.22999999</v>
      </c>
      <c r="F26" s="13">
        <v>0</v>
      </c>
      <c r="G26" s="13">
        <v>0</v>
      </c>
      <c r="H26" s="13">
        <v>148183267.81999999</v>
      </c>
      <c r="I26" s="13"/>
      <c r="J26" s="13"/>
      <c r="K26" s="13"/>
      <c r="L26" s="13"/>
      <c r="M26" s="13"/>
      <c r="N26" s="13"/>
      <c r="O26" s="14">
        <v>143269016.22999999</v>
      </c>
      <c r="P26" s="14">
        <v>291452284.04999995</v>
      </c>
      <c r="Q26" s="14">
        <f t="shared" si="0"/>
        <v>291452284.04999995</v>
      </c>
      <c r="R26" s="14">
        <f t="shared" si="1"/>
        <v>291452284.04999995</v>
      </c>
    </row>
    <row r="27" spans="1:18">
      <c r="A27" s="15" t="s">
        <v>5</v>
      </c>
      <c r="B27" s="13">
        <v>0</v>
      </c>
      <c r="C27" s="14"/>
      <c r="D27" s="14"/>
      <c r="E27" s="14">
        <v>0</v>
      </c>
      <c r="F27" s="140"/>
      <c r="G27" s="140"/>
      <c r="H27" s="14"/>
      <c r="I27" s="141"/>
      <c r="J27" s="141"/>
      <c r="K27" s="141"/>
      <c r="L27" s="141"/>
      <c r="M27" s="141"/>
      <c r="N27" s="141"/>
      <c r="O27" s="14">
        <v>0</v>
      </c>
      <c r="P27" s="14">
        <v>0</v>
      </c>
      <c r="Q27" s="14">
        <f t="shared" si="0"/>
        <v>0</v>
      </c>
      <c r="R27" s="14">
        <f t="shared" si="1"/>
        <v>0</v>
      </c>
    </row>
    <row r="28" spans="1:18">
      <c r="A28" s="15" t="s">
        <v>6</v>
      </c>
      <c r="B28" s="13">
        <v>0</v>
      </c>
      <c r="C28" s="14"/>
      <c r="D28" s="14"/>
      <c r="E28" s="14">
        <v>143269016.22999999</v>
      </c>
      <c r="F28" s="140"/>
      <c r="G28" s="140"/>
      <c r="H28" s="14">
        <v>148183267.81999999</v>
      </c>
      <c r="I28" s="141"/>
      <c r="J28" s="141"/>
      <c r="K28" s="141"/>
      <c r="L28" s="141"/>
      <c r="M28" s="141"/>
      <c r="N28" s="141"/>
      <c r="O28" s="14">
        <v>143269016.22999999</v>
      </c>
      <c r="P28" s="14">
        <v>291452284.04999995</v>
      </c>
      <c r="Q28" s="14">
        <f t="shared" si="0"/>
        <v>291452284.04999995</v>
      </c>
      <c r="R28" s="14">
        <f t="shared" si="1"/>
        <v>291452284.04999995</v>
      </c>
    </row>
    <row r="29" spans="1:18">
      <c r="A29" s="15" t="s">
        <v>7</v>
      </c>
      <c r="B29" s="13">
        <v>1852583876</v>
      </c>
      <c r="C29" s="13">
        <v>1852583876</v>
      </c>
      <c r="D29" s="13">
        <v>1852583876</v>
      </c>
      <c r="E29" s="13">
        <v>1852583876</v>
      </c>
      <c r="F29" s="13">
        <v>1852583876</v>
      </c>
      <c r="G29" s="13">
        <v>1852583876</v>
      </c>
      <c r="H29" s="13">
        <v>1852583876</v>
      </c>
      <c r="I29" s="13"/>
      <c r="J29" s="13"/>
      <c r="K29" s="13"/>
      <c r="L29" s="13"/>
      <c r="M29" s="13"/>
      <c r="N29" s="13"/>
      <c r="O29" s="13">
        <v>1852583876</v>
      </c>
      <c r="P29" s="13">
        <v>11115503256</v>
      </c>
      <c r="Q29" s="13">
        <f t="shared" si="0"/>
        <v>11115503256</v>
      </c>
      <c r="R29" s="13">
        <f t="shared" si="1"/>
        <v>11115503256</v>
      </c>
    </row>
    <row r="30" spans="1:18">
      <c r="A30" s="15"/>
      <c r="B30" s="13"/>
      <c r="C30" s="14"/>
      <c r="D30" s="14"/>
      <c r="E30" s="14"/>
      <c r="F30" s="140"/>
      <c r="G30" s="140"/>
      <c r="H30" s="14"/>
      <c r="I30" s="141"/>
      <c r="J30" s="14"/>
      <c r="K30" s="14"/>
      <c r="L30" s="14"/>
      <c r="M30" s="14"/>
      <c r="N30" s="14"/>
      <c r="O30" s="14">
        <v>0</v>
      </c>
      <c r="P30" s="14">
        <v>0</v>
      </c>
      <c r="Q30" s="14">
        <f t="shared" si="0"/>
        <v>0</v>
      </c>
      <c r="R30" s="14">
        <f t="shared" si="1"/>
        <v>0</v>
      </c>
    </row>
    <row r="31" spans="1:18">
      <c r="A31" s="12" t="s">
        <v>10</v>
      </c>
      <c r="B31" s="13"/>
      <c r="C31" s="13">
        <v>0</v>
      </c>
      <c r="D31" s="13">
        <v>0</v>
      </c>
      <c r="E31" s="13">
        <v>0</v>
      </c>
      <c r="F31" s="13">
        <v>0</v>
      </c>
      <c r="G31" s="13">
        <v>0</v>
      </c>
      <c r="H31" s="13">
        <v>0</v>
      </c>
      <c r="I31" s="13"/>
      <c r="J31" s="13"/>
      <c r="K31" s="13"/>
      <c r="L31" s="13"/>
      <c r="M31" s="13"/>
      <c r="N31" s="13"/>
      <c r="O31" s="14">
        <v>0</v>
      </c>
      <c r="P31" s="14">
        <v>0</v>
      </c>
      <c r="Q31" s="14">
        <f t="shared" si="0"/>
        <v>0</v>
      </c>
      <c r="R31" s="14">
        <f t="shared" si="1"/>
        <v>0</v>
      </c>
    </row>
    <row r="32" spans="1:18">
      <c r="A32" s="15" t="s">
        <v>5</v>
      </c>
      <c r="B32" s="13">
        <v>0</v>
      </c>
      <c r="C32" s="13">
        <v>0</v>
      </c>
      <c r="D32" s="13">
        <v>0</v>
      </c>
      <c r="E32" s="13">
        <v>0</v>
      </c>
      <c r="F32" s="13"/>
      <c r="G32" s="144"/>
      <c r="H32" s="13"/>
      <c r="I32" s="145"/>
      <c r="J32" s="145"/>
      <c r="K32" s="145"/>
      <c r="L32" s="145"/>
      <c r="M32" s="145"/>
      <c r="N32" s="145"/>
      <c r="O32" s="14">
        <v>0</v>
      </c>
      <c r="P32" s="14">
        <v>0</v>
      </c>
      <c r="Q32" s="14">
        <f t="shared" si="0"/>
        <v>0</v>
      </c>
      <c r="R32" s="14">
        <f t="shared" si="1"/>
        <v>0</v>
      </c>
    </row>
    <row r="33" spans="1:18">
      <c r="A33" s="15" t="s">
        <v>6</v>
      </c>
      <c r="B33" s="13">
        <v>0</v>
      </c>
      <c r="C33" s="13">
        <v>0</v>
      </c>
      <c r="D33" s="13">
        <v>0</v>
      </c>
      <c r="E33" s="13">
        <v>0</v>
      </c>
      <c r="F33" s="13"/>
      <c r="G33" s="144"/>
      <c r="H33" s="13"/>
      <c r="I33" s="145"/>
      <c r="J33" s="145"/>
      <c r="K33" s="145"/>
      <c r="L33" s="145"/>
      <c r="M33" s="145"/>
      <c r="N33" s="145"/>
      <c r="O33" s="14">
        <v>0</v>
      </c>
      <c r="P33" s="14">
        <v>0</v>
      </c>
      <c r="Q33" s="14">
        <f t="shared" si="0"/>
        <v>0</v>
      </c>
      <c r="R33" s="14">
        <f t="shared" si="1"/>
        <v>0</v>
      </c>
    </row>
    <row r="34" spans="1:18">
      <c r="A34" s="15" t="s">
        <v>7</v>
      </c>
      <c r="B34" s="13">
        <v>2856</v>
      </c>
      <c r="C34" s="13">
        <v>2856</v>
      </c>
      <c r="D34" s="13">
        <v>2856</v>
      </c>
      <c r="E34" s="13">
        <v>2856</v>
      </c>
      <c r="F34" s="13">
        <v>2856</v>
      </c>
      <c r="G34" s="13">
        <v>2856</v>
      </c>
      <c r="H34" s="13">
        <v>2856</v>
      </c>
      <c r="I34" s="13"/>
      <c r="J34" s="13"/>
      <c r="K34" s="13"/>
      <c r="L34" s="13"/>
      <c r="M34" s="13"/>
      <c r="N34" s="13"/>
      <c r="O34" s="13">
        <v>8568</v>
      </c>
      <c r="P34" s="13">
        <v>17136</v>
      </c>
      <c r="Q34" s="13">
        <f t="shared" si="0"/>
        <v>17136</v>
      </c>
      <c r="R34" s="13">
        <f t="shared" si="1"/>
        <v>17136</v>
      </c>
    </row>
    <row r="35" spans="1:18">
      <c r="A35" s="15"/>
      <c r="B35" s="13"/>
      <c r="C35" s="14"/>
      <c r="D35" s="14"/>
      <c r="E35" s="14"/>
      <c r="F35" s="14"/>
      <c r="G35" s="140"/>
      <c r="H35" s="14"/>
      <c r="I35" s="14"/>
      <c r="J35" s="14"/>
      <c r="K35" s="14"/>
      <c r="L35" s="14"/>
      <c r="M35" s="14"/>
      <c r="N35" s="14"/>
      <c r="O35" s="14">
        <v>0</v>
      </c>
      <c r="P35" s="14">
        <v>0</v>
      </c>
      <c r="Q35" s="14">
        <f t="shared" si="0"/>
        <v>0</v>
      </c>
      <c r="R35" s="14">
        <f t="shared" si="1"/>
        <v>0</v>
      </c>
    </row>
    <row r="36" spans="1:18">
      <c r="A36" s="12" t="s">
        <v>11</v>
      </c>
      <c r="B36" s="13"/>
      <c r="C36" s="13">
        <v>0</v>
      </c>
      <c r="D36" s="13">
        <v>0</v>
      </c>
      <c r="E36" s="13">
        <v>0</v>
      </c>
      <c r="F36" s="13">
        <v>0</v>
      </c>
      <c r="G36" s="13">
        <v>0</v>
      </c>
      <c r="H36" s="13">
        <v>0</v>
      </c>
      <c r="I36" s="13"/>
      <c r="J36" s="13"/>
      <c r="K36" s="13"/>
      <c r="L36" s="13"/>
      <c r="M36" s="13"/>
      <c r="N36" s="13"/>
      <c r="O36" s="14">
        <v>0</v>
      </c>
      <c r="P36" s="14">
        <v>0</v>
      </c>
      <c r="Q36" s="14">
        <f t="shared" si="0"/>
        <v>0</v>
      </c>
      <c r="R36" s="14">
        <f t="shared" si="1"/>
        <v>0</v>
      </c>
    </row>
    <row r="37" spans="1:18">
      <c r="A37" s="15" t="s">
        <v>5</v>
      </c>
      <c r="B37" s="13">
        <v>0</v>
      </c>
      <c r="C37" s="13">
        <v>0</v>
      </c>
      <c r="D37" s="13">
        <v>0</v>
      </c>
      <c r="E37" s="13">
        <v>0</v>
      </c>
      <c r="F37" s="13"/>
      <c r="G37" s="144"/>
      <c r="H37" s="13"/>
      <c r="I37" s="13"/>
      <c r="J37" s="13"/>
      <c r="K37" s="13"/>
      <c r="L37" s="13"/>
      <c r="M37" s="13"/>
      <c r="N37" s="13"/>
      <c r="O37" s="14">
        <v>0</v>
      </c>
      <c r="P37" s="14">
        <v>0</v>
      </c>
      <c r="Q37" s="14">
        <f t="shared" si="0"/>
        <v>0</v>
      </c>
      <c r="R37" s="14">
        <f t="shared" si="1"/>
        <v>0</v>
      </c>
    </row>
    <row r="38" spans="1:18">
      <c r="A38" s="15" t="s">
        <v>6</v>
      </c>
      <c r="B38" s="13">
        <v>0</v>
      </c>
      <c r="C38" s="13">
        <v>0</v>
      </c>
      <c r="D38" s="13">
        <v>0</v>
      </c>
      <c r="E38" s="13">
        <v>0</v>
      </c>
      <c r="F38" s="13"/>
      <c r="G38" s="144"/>
      <c r="H38" s="13"/>
      <c r="I38" s="13"/>
      <c r="J38" s="13"/>
      <c r="K38" s="13"/>
      <c r="L38" s="13"/>
      <c r="M38" s="13"/>
      <c r="N38" s="13"/>
      <c r="O38" s="14">
        <v>0</v>
      </c>
      <c r="P38" s="14">
        <v>0</v>
      </c>
      <c r="Q38" s="14">
        <f t="shared" si="0"/>
        <v>0</v>
      </c>
      <c r="R38" s="14">
        <f t="shared" si="1"/>
        <v>0</v>
      </c>
    </row>
    <row r="39" spans="1:18">
      <c r="A39" s="15" t="s">
        <v>7</v>
      </c>
      <c r="B39" s="13">
        <v>542</v>
      </c>
      <c r="C39" s="13">
        <v>542</v>
      </c>
      <c r="D39" s="13">
        <v>542</v>
      </c>
      <c r="E39" s="13">
        <v>542</v>
      </c>
      <c r="F39" s="13">
        <v>542</v>
      </c>
      <c r="G39" s="13">
        <v>542</v>
      </c>
      <c r="H39" s="13">
        <v>542</v>
      </c>
      <c r="I39" s="13"/>
      <c r="J39" s="13"/>
      <c r="K39" s="13"/>
      <c r="L39" s="13"/>
      <c r="M39" s="13"/>
      <c r="N39" s="13"/>
      <c r="O39" s="13">
        <v>1626</v>
      </c>
      <c r="P39" s="13">
        <v>3252</v>
      </c>
      <c r="Q39" s="13">
        <f t="shared" si="0"/>
        <v>3252</v>
      </c>
      <c r="R39" s="13">
        <f t="shared" si="1"/>
        <v>3252</v>
      </c>
    </row>
    <row r="40" spans="1:18">
      <c r="A40" s="15"/>
      <c r="B40" s="13"/>
      <c r="C40" s="14"/>
      <c r="D40" s="14"/>
      <c r="E40" s="14"/>
      <c r="F40" s="14"/>
      <c r="G40" s="140"/>
      <c r="H40" s="14"/>
      <c r="I40" s="14"/>
      <c r="J40" s="14"/>
      <c r="K40" s="14"/>
      <c r="L40" s="14"/>
      <c r="M40" s="14"/>
      <c r="N40" s="14"/>
      <c r="O40" s="14">
        <v>0</v>
      </c>
      <c r="P40" s="14">
        <v>0</v>
      </c>
      <c r="Q40" s="14">
        <f t="shared" si="0"/>
        <v>0</v>
      </c>
      <c r="R40" s="14">
        <f t="shared" si="1"/>
        <v>0</v>
      </c>
    </row>
    <row r="41" spans="1:18">
      <c r="A41" s="12" t="s">
        <v>12</v>
      </c>
      <c r="B41" s="13"/>
      <c r="C41" s="13">
        <v>0</v>
      </c>
      <c r="D41" s="13">
        <v>0</v>
      </c>
      <c r="E41" s="13">
        <v>0</v>
      </c>
      <c r="F41" s="13">
        <v>0</v>
      </c>
      <c r="G41" s="13">
        <v>0</v>
      </c>
      <c r="H41" s="13">
        <v>0</v>
      </c>
      <c r="I41" s="13"/>
      <c r="J41" s="13"/>
      <c r="K41" s="13"/>
      <c r="L41" s="13"/>
      <c r="M41" s="13"/>
      <c r="N41" s="13"/>
      <c r="O41" s="14">
        <v>0</v>
      </c>
      <c r="P41" s="14">
        <v>0</v>
      </c>
      <c r="Q41" s="14">
        <f t="shared" si="0"/>
        <v>0</v>
      </c>
      <c r="R41" s="14">
        <f t="shared" si="1"/>
        <v>0</v>
      </c>
    </row>
    <row r="42" spans="1:18">
      <c r="A42" s="15" t="s">
        <v>5</v>
      </c>
      <c r="B42" s="13">
        <v>0</v>
      </c>
      <c r="C42" s="13">
        <v>0</v>
      </c>
      <c r="D42" s="13">
        <v>0</v>
      </c>
      <c r="E42" s="13">
        <v>0</v>
      </c>
      <c r="F42" s="13"/>
      <c r="G42" s="144"/>
      <c r="H42" s="13"/>
      <c r="I42" s="13"/>
      <c r="J42" s="13"/>
      <c r="K42" s="13"/>
      <c r="L42" s="13"/>
      <c r="M42" s="13"/>
      <c r="N42" s="13"/>
      <c r="O42" s="14">
        <v>0</v>
      </c>
      <c r="P42" s="14">
        <v>0</v>
      </c>
      <c r="Q42" s="14">
        <f t="shared" si="0"/>
        <v>0</v>
      </c>
      <c r="R42" s="14">
        <f t="shared" si="1"/>
        <v>0</v>
      </c>
    </row>
    <row r="43" spans="1:18">
      <c r="A43" s="15" t="s">
        <v>6</v>
      </c>
      <c r="B43" s="13">
        <v>0</v>
      </c>
      <c r="C43" s="13">
        <v>0</v>
      </c>
      <c r="D43" s="13">
        <v>0</v>
      </c>
      <c r="E43" s="13">
        <v>0</v>
      </c>
      <c r="F43" s="13"/>
      <c r="G43" s="144"/>
      <c r="H43" s="13"/>
      <c r="I43" s="13"/>
      <c r="J43" s="13"/>
      <c r="K43" s="13"/>
      <c r="L43" s="13"/>
      <c r="M43" s="13"/>
      <c r="N43" s="13"/>
      <c r="O43" s="14">
        <v>0</v>
      </c>
      <c r="P43" s="14">
        <v>0</v>
      </c>
      <c r="Q43" s="14">
        <f t="shared" si="0"/>
        <v>0</v>
      </c>
      <c r="R43" s="14">
        <f t="shared" si="1"/>
        <v>0</v>
      </c>
    </row>
    <row r="44" spans="1:18">
      <c r="A44" s="15" t="s">
        <v>7</v>
      </c>
      <c r="B44" s="13">
        <v>1210</v>
      </c>
      <c r="C44" s="13">
        <v>1210</v>
      </c>
      <c r="D44" s="13">
        <v>1210</v>
      </c>
      <c r="E44" s="13">
        <v>1210</v>
      </c>
      <c r="F44" s="13">
        <v>1210</v>
      </c>
      <c r="G44" s="13">
        <v>1210</v>
      </c>
      <c r="H44" s="13">
        <v>1210</v>
      </c>
      <c r="I44" s="13"/>
      <c r="J44" s="13"/>
      <c r="K44" s="13"/>
      <c r="L44" s="13"/>
      <c r="M44" s="13"/>
      <c r="N44" s="13"/>
      <c r="O44" s="13">
        <v>3630</v>
      </c>
      <c r="P44" s="13">
        <v>7260</v>
      </c>
      <c r="Q44" s="13">
        <f t="shared" si="0"/>
        <v>7260</v>
      </c>
      <c r="R44" s="13">
        <f t="shared" si="1"/>
        <v>7260</v>
      </c>
    </row>
    <row r="45" spans="1:18">
      <c r="A45" s="15"/>
      <c r="B45" s="13"/>
      <c r="C45" s="14"/>
      <c r="D45" s="14"/>
      <c r="E45" s="14"/>
      <c r="F45" s="14"/>
      <c r="G45" s="140"/>
      <c r="H45" s="14"/>
      <c r="I45" s="14"/>
      <c r="J45" s="14"/>
      <c r="K45" s="14"/>
      <c r="L45" s="14"/>
      <c r="M45" s="14"/>
      <c r="N45" s="14"/>
      <c r="O45" s="14">
        <v>0</v>
      </c>
      <c r="P45" s="14">
        <v>0</v>
      </c>
      <c r="Q45" s="14">
        <f t="shared" si="0"/>
        <v>0</v>
      </c>
      <c r="R45" s="14">
        <f t="shared" si="1"/>
        <v>0</v>
      </c>
    </row>
    <row r="46" spans="1:18">
      <c r="A46" s="12" t="s">
        <v>13</v>
      </c>
      <c r="B46" s="13"/>
      <c r="C46" s="13">
        <v>0</v>
      </c>
      <c r="D46" s="13">
        <v>0</v>
      </c>
      <c r="E46" s="13">
        <v>0</v>
      </c>
      <c r="F46" s="13">
        <v>0</v>
      </c>
      <c r="G46" s="13">
        <v>0</v>
      </c>
      <c r="H46" s="13">
        <v>0</v>
      </c>
      <c r="I46" s="13"/>
      <c r="J46" s="13"/>
      <c r="K46" s="13"/>
      <c r="L46" s="13"/>
      <c r="M46" s="13"/>
      <c r="N46" s="13"/>
      <c r="O46" s="14">
        <v>0</v>
      </c>
      <c r="P46" s="14">
        <v>0</v>
      </c>
      <c r="Q46" s="14">
        <f t="shared" si="0"/>
        <v>0</v>
      </c>
      <c r="R46" s="14">
        <f t="shared" si="1"/>
        <v>0</v>
      </c>
    </row>
    <row r="47" spans="1:18">
      <c r="A47" s="15" t="s">
        <v>5</v>
      </c>
      <c r="B47" s="13">
        <v>0</v>
      </c>
      <c r="C47" s="13">
        <v>0</v>
      </c>
      <c r="D47" s="13">
        <v>0</v>
      </c>
      <c r="E47" s="13">
        <v>0</v>
      </c>
      <c r="F47" s="13"/>
      <c r="G47" s="144"/>
      <c r="H47" s="13"/>
      <c r="I47" s="13"/>
      <c r="J47" s="13"/>
      <c r="K47" s="13"/>
      <c r="L47" s="13"/>
      <c r="M47" s="13"/>
      <c r="N47" s="13"/>
      <c r="O47" s="14">
        <v>0</v>
      </c>
      <c r="P47" s="14">
        <v>0</v>
      </c>
      <c r="Q47" s="14">
        <f t="shared" si="0"/>
        <v>0</v>
      </c>
      <c r="R47" s="14">
        <f t="shared" si="1"/>
        <v>0</v>
      </c>
    </row>
    <row r="48" spans="1:18">
      <c r="A48" s="15" t="s">
        <v>6</v>
      </c>
      <c r="B48" s="13">
        <v>0</v>
      </c>
      <c r="C48" s="13">
        <v>0</v>
      </c>
      <c r="D48" s="13">
        <v>0</v>
      </c>
      <c r="E48" s="13">
        <v>0</v>
      </c>
      <c r="F48" s="13"/>
      <c r="G48" s="144"/>
      <c r="H48" s="13"/>
      <c r="I48" s="13"/>
      <c r="J48" s="13"/>
      <c r="K48" s="13"/>
      <c r="L48" s="13"/>
      <c r="M48" s="13"/>
      <c r="N48" s="13"/>
      <c r="O48" s="14">
        <v>0</v>
      </c>
      <c r="P48" s="14">
        <v>0</v>
      </c>
      <c r="Q48" s="14">
        <f t="shared" si="0"/>
        <v>0</v>
      </c>
      <c r="R48" s="14">
        <f t="shared" si="1"/>
        <v>0</v>
      </c>
    </row>
    <row r="49" spans="1:18">
      <c r="A49" s="15" t="s">
        <v>7</v>
      </c>
      <c r="B49" s="13">
        <v>12781</v>
      </c>
      <c r="C49" s="13">
        <v>12781</v>
      </c>
      <c r="D49" s="13">
        <v>12781</v>
      </c>
      <c r="E49" s="13">
        <v>12781</v>
      </c>
      <c r="F49" s="13">
        <v>12781</v>
      </c>
      <c r="G49" s="13">
        <v>12781</v>
      </c>
      <c r="H49" s="13">
        <v>12781</v>
      </c>
      <c r="I49" s="13"/>
      <c r="J49" s="13"/>
      <c r="K49" s="13"/>
      <c r="L49" s="13"/>
      <c r="M49" s="13"/>
      <c r="N49" s="13"/>
      <c r="O49" s="13">
        <v>38343</v>
      </c>
      <c r="P49" s="13">
        <v>76686</v>
      </c>
      <c r="Q49" s="13">
        <f t="shared" si="0"/>
        <v>76686</v>
      </c>
      <c r="R49" s="13">
        <f t="shared" si="1"/>
        <v>76686</v>
      </c>
    </row>
    <row r="50" spans="1:18" ht="13.5" thickBot="1">
      <c r="A50" s="15"/>
      <c r="B50" s="13"/>
      <c r="C50" s="14"/>
      <c r="D50" s="14"/>
      <c r="E50" s="14"/>
      <c r="F50" s="14"/>
      <c r="G50" s="146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</row>
    <row r="51" spans="1:18" ht="13.5" thickBot="1">
      <c r="A51" s="17" t="s">
        <v>14</v>
      </c>
      <c r="B51" s="18">
        <v>0</v>
      </c>
      <c r="C51" s="18">
        <v>65727311.730000004</v>
      </c>
      <c r="D51" s="18">
        <v>65745016.230000004</v>
      </c>
      <c r="E51" s="18">
        <v>65762952.960000001</v>
      </c>
      <c r="F51" s="18">
        <v>65781128.550000004</v>
      </c>
      <c r="G51" s="18">
        <v>65799540.789999999</v>
      </c>
      <c r="H51" s="18">
        <v>65818121.109999999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197235280.92000002</v>
      </c>
      <c r="P51" s="18">
        <v>394634071.36999995</v>
      </c>
      <c r="Q51" s="18">
        <f t="shared" ref="P51:R51" si="2">+Q12+Q17+Q22++Q27+Q32+Q37+Q42+Q47</f>
        <v>394634071.36999995</v>
      </c>
      <c r="R51" s="18">
        <f t="shared" si="2"/>
        <v>394634071.36999995</v>
      </c>
    </row>
    <row r="52" spans="1:18" ht="13.5" thickBot="1">
      <c r="A52" s="17" t="s">
        <v>15</v>
      </c>
      <c r="B52" s="18">
        <v>0</v>
      </c>
      <c r="C52" s="18">
        <v>18779621.709999997</v>
      </c>
      <c r="D52" s="18">
        <v>16897009.140000001</v>
      </c>
      <c r="E52" s="18">
        <v>161309093.38999999</v>
      </c>
      <c r="F52" s="18">
        <v>17207495.190000001</v>
      </c>
      <c r="G52" s="18">
        <v>16967363.410000004</v>
      </c>
      <c r="H52" s="18">
        <v>165331744.37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196985724.23999998</v>
      </c>
      <c r="P52" s="18">
        <v>396492327.20999992</v>
      </c>
      <c r="Q52" s="18">
        <f t="shared" ref="P52:R52" si="3">+Q13+Q18+Q23++Q28+Q33+Q38+Q43+Q48</f>
        <v>396492327.20999992</v>
      </c>
      <c r="R52" s="18">
        <f t="shared" si="3"/>
        <v>396492327.20999992</v>
      </c>
    </row>
    <row r="53" spans="1:18" ht="13.5" thickBot="1">
      <c r="A53" s="17" t="s">
        <v>16</v>
      </c>
      <c r="B53" s="18">
        <v>5146234501.9399977</v>
      </c>
      <c r="C53" s="18">
        <v>5091667656.4999971</v>
      </c>
      <c r="D53" s="18">
        <v>5035036961.869997</v>
      </c>
      <c r="E53" s="18">
        <v>4978183894.4699974</v>
      </c>
      <c r="F53" s="18">
        <v>4918156229.7899971</v>
      </c>
      <c r="G53" s="18">
        <v>4858599390.1099968</v>
      </c>
      <c r="H53" s="18">
        <v>4798511031.659996</v>
      </c>
      <c r="I53" s="18">
        <v>0</v>
      </c>
      <c r="J53" s="18">
        <v>0</v>
      </c>
      <c r="K53" s="18">
        <v>0</v>
      </c>
      <c r="L53" s="18">
        <v>0</v>
      </c>
      <c r="M53" s="18">
        <v>0</v>
      </c>
      <c r="N53" s="18">
        <v>0</v>
      </c>
      <c r="O53" s="18">
        <v>4978218672.4699974</v>
      </c>
      <c r="P53" s="18">
        <v>14220063037.919996</v>
      </c>
      <c r="Q53" s="18">
        <f t="shared" ref="P53:R53" si="4">+Q14+Q19+Q24+Q29+Q34+Q44+Q39+Q49</f>
        <v>12525022343.940001</v>
      </c>
      <c r="R53" s="18">
        <f t="shared" si="4"/>
        <v>12525022343.940001</v>
      </c>
    </row>
  </sheetData>
  <sheetProtection algorithmName="SHA-512" hashValue="UeSjXWamE6bmwKCH57698dOrM5p1R5LPgS4HhXD3z09NwuaFZjq+fyNjJ1DCSFX8rqT6w1EinVnt4j9y+EV9rA==" saltValue="4MpDghq+89YR85TXSPCoCA==" spinCount="100000" sheet="1" objects="1" scenarios="1"/>
  <mergeCells count="1">
    <mergeCell ref="A7:D7"/>
  </mergeCells>
  <pageMargins left="0.25" right="0.25" top="0.75" bottom="0.75" header="0.3" footer="0.3"/>
  <pageSetup paperSize="9" scale="46" fitToHeight="0" orientation="landscape" horizontalDpi="300" verticalDpi="300" r:id="rId1"/>
  <ignoredErrors>
    <ignoredError sqref="Q50:R52 Q12:Q23 R12:R23 Q25:Q49 R25:R49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C9CEEA-5AF6-47E4-9EB7-62C554294611}">
  <dimension ref="A5:M314"/>
  <sheetViews>
    <sheetView zoomScaleNormal="100" workbookViewId="0">
      <selection activeCell="G25" sqref="G25"/>
    </sheetView>
  </sheetViews>
  <sheetFormatPr baseColWidth="10" defaultRowHeight="11.25"/>
  <cols>
    <col min="1" max="1" width="70" style="29" customWidth="1"/>
    <col min="2" max="2" width="6.85546875" style="29" bestFit="1" customWidth="1"/>
    <col min="3" max="4" width="12.5703125" style="29" customWidth="1"/>
    <col min="5" max="5" width="18" style="103" customWidth="1"/>
    <col min="6" max="6" width="15.7109375" style="103" customWidth="1"/>
    <col min="7" max="7" width="19" style="28" customWidth="1"/>
    <col min="8" max="8" width="16.7109375" style="28" customWidth="1"/>
    <col min="9" max="9" width="15.5703125" style="28" customWidth="1"/>
    <col min="10" max="10" width="19" style="28" customWidth="1"/>
    <col min="11" max="11" width="16.7109375" style="28" customWidth="1"/>
    <col min="12" max="12" width="15.85546875" style="28" customWidth="1"/>
    <col min="13" max="13" width="14.7109375" style="29" bestFit="1" customWidth="1"/>
    <col min="14" max="253" width="11.42578125" style="29"/>
    <col min="254" max="254" width="12" style="29" customWidth="1"/>
    <col min="255" max="255" width="11.42578125" style="29"/>
    <col min="256" max="256" width="6.140625" style="29" customWidth="1"/>
    <col min="257" max="257" width="7.42578125" style="29" customWidth="1"/>
    <col min="258" max="258" width="24.7109375" style="29" customWidth="1"/>
    <col min="259" max="260" width="12.5703125" style="29" customWidth="1"/>
    <col min="261" max="261" width="18" style="29" customWidth="1"/>
    <col min="262" max="262" width="15.7109375" style="29" customWidth="1"/>
    <col min="263" max="263" width="19" style="29" customWidth="1"/>
    <col min="264" max="264" width="16.7109375" style="29" customWidth="1"/>
    <col min="265" max="265" width="15.5703125" style="29" customWidth="1"/>
    <col min="266" max="266" width="19" style="29" customWidth="1"/>
    <col min="267" max="267" width="16.7109375" style="29" customWidth="1"/>
    <col min="268" max="268" width="15.85546875" style="29" customWidth="1"/>
    <col min="269" max="269" width="14.7109375" style="29" bestFit="1" customWidth="1"/>
    <col min="270" max="509" width="11.42578125" style="29"/>
    <col min="510" max="510" width="12" style="29" customWidth="1"/>
    <col min="511" max="511" width="11.42578125" style="29"/>
    <col min="512" max="512" width="6.140625" style="29" customWidth="1"/>
    <col min="513" max="513" width="7.42578125" style="29" customWidth="1"/>
    <col min="514" max="514" width="24.7109375" style="29" customWidth="1"/>
    <col min="515" max="516" width="12.5703125" style="29" customWidth="1"/>
    <col min="517" max="517" width="18" style="29" customWidth="1"/>
    <col min="518" max="518" width="15.7109375" style="29" customWidth="1"/>
    <col min="519" max="519" width="19" style="29" customWidth="1"/>
    <col min="520" max="520" width="16.7109375" style="29" customWidth="1"/>
    <col min="521" max="521" width="15.5703125" style="29" customWidth="1"/>
    <col min="522" max="522" width="19" style="29" customWidth="1"/>
    <col min="523" max="523" width="16.7109375" style="29" customWidth="1"/>
    <col min="524" max="524" width="15.85546875" style="29" customWidth="1"/>
    <col min="525" max="525" width="14.7109375" style="29" bestFit="1" customWidth="1"/>
    <col min="526" max="765" width="11.42578125" style="29"/>
    <col min="766" max="766" width="12" style="29" customWidth="1"/>
    <col min="767" max="767" width="11.42578125" style="29"/>
    <col min="768" max="768" width="6.140625" style="29" customWidth="1"/>
    <col min="769" max="769" width="7.42578125" style="29" customWidth="1"/>
    <col min="770" max="770" width="24.7109375" style="29" customWidth="1"/>
    <col min="771" max="772" width="12.5703125" style="29" customWidth="1"/>
    <col min="773" max="773" width="18" style="29" customWidth="1"/>
    <col min="774" max="774" width="15.7109375" style="29" customWidth="1"/>
    <col min="775" max="775" width="19" style="29" customWidth="1"/>
    <col min="776" max="776" width="16.7109375" style="29" customWidth="1"/>
    <col min="777" max="777" width="15.5703125" style="29" customWidth="1"/>
    <col min="778" max="778" width="19" style="29" customWidth="1"/>
    <col min="779" max="779" width="16.7109375" style="29" customWidth="1"/>
    <col min="780" max="780" width="15.85546875" style="29" customWidth="1"/>
    <col min="781" max="781" width="14.7109375" style="29" bestFit="1" customWidth="1"/>
    <col min="782" max="1021" width="11.42578125" style="29"/>
    <col min="1022" max="1022" width="12" style="29" customWidth="1"/>
    <col min="1023" max="1023" width="11.42578125" style="29"/>
    <col min="1024" max="1024" width="6.140625" style="29" customWidth="1"/>
    <col min="1025" max="1025" width="7.42578125" style="29" customWidth="1"/>
    <col min="1026" max="1026" width="24.7109375" style="29" customWidth="1"/>
    <col min="1027" max="1028" width="12.5703125" style="29" customWidth="1"/>
    <col min="1029" max="1029" width="18" style="29" customWidth="1"/>
    <col min="1030" max="1030" width="15.7109375" style="29" customWidth="1"/>
    <col min="1031" max="1031" width="19" style="29" customWidth="1"/>
    <col min="1032" max="1032" width="16.7109375" style="29" customWidth="1"/>
    <col min="1033" max="1033" width="15.5703125" style="29" customWidth="1"/>
    <col min="1034" max="1034" width="19" style="29" customWidth="1"/>
    <col min="1035" max="1035" width="16.7109375" style="29" customWidth="1"/>
    <col min="1036" max="1036" width="15.85546875" style="29" customWidth="1"/>
    <col min="1037" max="1037" width="14.7109375" style="29" bestFit="1" customWidth="1"/>
    <col min="1038" max="1277" width="11.42578125" style="29"/>
    <col min="1278" max="1278" width="12" style="29" customWidth="1"/>
    <col min="1279" max="1279" width="11.42578125" style="29"/>
    <col min="1280" max="1280" width="6.140625" style="29" customWidth="1"/>
    <col min="1281" max="1281" width="7.42578125" style="29" customWidth="1"/>
    <col min="1282" max="1282" width="24.7109375" style="29" customWidth="1"/>
    <col min="1283" max="1284" width="12.5703125" style="29" customWidth="1"/>
    <col min="1285" max="1285" width="18" style="29" customWidth="1"/>
    <col min="1286" max="1286" width="15.7109375" style="29" customWidth="1"/>
    <col min="1287" max="1287" width="19" style="29" customWidth="1"/>
    <col min="1288" max="1288" width="16.7109375" style="29" customWidth="1"/>
    <col min="1289" max="1289" width="15.5703125" style="29" customWidth="1"/>
    <col min="1290" max="1290" width="19" style="29" customWidth="1"/>
    <col min="1291" max="1291" width="16.7109375" style="29" customWidth="1"/>
    <col min="1292" max="1292" width="15.85546875" style="29" customWidth="1"/>
    <col min="1293" max="1293" width="14.7109375" style="29" bestFit="1" customWidth="1"/>
    <col min="1294" max="1533" width="11.42578125" style="29"/>
    <col min="1534" max="1534" width="12" style="29" customWidth="1"/>
    <col min="1535" max="1535" width="11.42578125" style="29"/>
    <col min="1536" max="1536" width="6.140625" style="29" customWidth="1"/>
    <col min="1537" max="1537" width="7.42578125" style="29" customWidth="1"/>
    <col min="1538" max="1538" width="24.7109375" style="29" customWidth="1"/>
    <col min="1539" max="1540" width="12.5703125" style="29" customWidth="1"/>
    <col min="1541" max="1541" width="18" style="29" customWidth="1"/>
    <col min="1542" max="1542" width="15.7109375" style="29" customWidth="1"/>
    <col min="1543" max="1543" width="19" style="29" customWidth="1"/>
    <col min="1544" max="1544" width="16.7109375" style="29" customWidth="1"/>
    <col min="1545" max="1545" width="15.5703125" style="29" customWidth="1"/>
    <col min="1546" max="1546" width="19" style="29" customWidth="1"/>
    <col min="1547" max="1547" width="16.7109375" style="29" customWidth="1"/>
    <col min="1548" max="1548" width="15.85546875" style="29" customWidth="1"/>
    <col min="1549" max="1549" width="14.7109375" style="29" bestFit="1" customWidth="1"/>
    <col min="1550" max="1789" width="11.42578125" style="29"/>
    <col min="1790" max="1790" width="12" style="29" customWidth="1"/>
    <col min="1791" max="1791" width="11.42578125" style="29"/>
    <col min="1792" max="1792" width="6.140625" style="29" customWidth="1"/>
    <col min="1793" max="1793" width="7.42578125" style="29" customWidth="1"/>
    <col min="1794" max="1794" width="24.7109375" style="29" customWidth="1"/>
    <col min="1795" max="1796" width="12.5703125" style="29" customWidth="1"/>
    <col min="1797" max="1797" width="18" style="29" customWidth="1"/>
    <col min="1798" max="1798" width="15.7109375" style="29" customWidth="1"/>
    <col min="1799" max="1799" width="19" style="29" customWidth="1"/>
    <col min="1800" max="1800" width="16.7109375" style="29" customWidth="1"/>
    <col min="1801" max="1801" width="15.5703125" style="29" customWidth="1"/>
    <col min="1802" max="1802" width="19" style="29" customWidth="1"/>
    <col min="1803" max="1803" width="16.7109375" style="29" customWidth="1"/>
    <col min="1804" max="1804" width="15.85546875" style="29" customWidth="1"/>
    <col min="1805" max="1805" width="14.7109375" style="29" bestFit="1" customWidth="1"/>
    <col min="1806" max="2045" width="11.42578125" style="29"/>
    <col min="2046" max="2046" width="12" style="29" customWidth="1"/>
    <col min="2047" max="2047" width="11.42578125" style="29"/>
    <col min="2048" max="2048" width="6.140625" style="29" customWidth="1"/>
    <col min="2049" max="2049" width="7.42578125" style="29" customWidth="1"/>
    <col min="2050" max="2050" width="24.7109375" style="29" customWidth="1"/>
    <col min="2051" max="2052" width="12.5703125" style="29" customWidth="1"/>
    <col min="2053" max="2053" width="18" style="29" customWidth="1"/>
    <col min="2054" max="2054" width="15.7109375" style="29" customWidth="1"/>
    <col min="2055" max="2055" width="19" style="29" customWidth="1"/>
    <col min="2056" max="2056" width="16.7109375" style="29" customWidth="1"/>
    <col min="2057" max="2057" width="15.5703125" style="29" customWidth="1"/>
    <col min="2058" max="2058" width="19" style="29" customWidth="1"/>
    <col min="2059" max="2059" width="16.7109375" style="29" customWidth="1"/>
    <col min="2060" max="2060" width="15.85546875" style="29" customWidth="1"/>
    <col min="2061" max="2061" width="14.7109375" style="29" bestFit="1" customWidth="1"/>
    <col min="2062" max="2301" width="11.42578125" style="29"/>
    <col min="2302" max="2302" width="12" style="29" customWidth="1"/>
    <col min="2303" max="2303" width="11.42578125" style="29"/>
    <col min="2304" max="2304" width="6.140625" style="29" customWidth="1"/>
    <col min="2305" max="2305" width="7.42578125" style="29" customWidth="1"/>
    <col min="2306" max="2306" width="24.7109375" style="29" customWidth="1"/>
    <col min="2307" max="2308" width="12.5703125" style="29" customWidth="1"/>
    <col min="2309" max="2309" width="18" style="29" customWidth="1"/>
    <col min="2310" max="2310" width="15.7109375" style="29" customWidth="1"/>
    <col min="2311" max="2311" width="19" style="29" customWidth="1"/>
    <col min="2312" max="2312" width="16.7109375" style="29" customWidth="1"/>
    <col min="2313" max="2313" width="15.5703125" style="29" customWidth="1"/>
    <col min="2314" max="2314" width="19" style="29" customWidth="1"/>
    <col min="2315" max="2315" width="16.7109375" style="29" customWidth="1"/>
    <col min="2316" max="2316" width="15.85546875" style="29" customWidth="1"/>
    <col min="2317" max="2317" width="14.7109375" style="29" bestFit="1" customWidth="1"/>
    <col min="2318" max="2557" width="11.42578125" style="29"/>
    <col min="2558" max="2558" width="12" style="29" customWidth="1"/>
    <col min="2559" max="2559" width="11.42578125" style="29"/>
    <col min="2560" max="2560" width="6.140625" style="29" customWidth="1"/>
    <col min="2561" max="2561" width="7.42578125" style="29" customWidth="1"/>
    <col min="2562" max="2562" width="24.7109375" style="29" customWidth="1"/>
    <col min="2563" max="2564" width="12.5703125" style="29" customWidth="1"/>
    <col min="2565" max="2565" width="18" style="29" customWidth="1"/>
    <col min="2566" max="2566" width="15.7109375" style="29" customWidth="1"/>
    <col min="2567" max="2567" width="19" style="29" customWidth="1"/>
    <col min="2568" max="2568" width="16.7109375" style="29" customWidth="1"/>
    <col min="2569" max="2569" width="15.5703125" style="29" customWidth="1"/>
    <col min="2570" max="2570" width="19" style="29" customWidth="1"/>
    <col min="2571" max="2571" width="16.7109375" style="29" customWidth="1"/>
    <col min="2572" max="2572" width="15.85546875" style="29" customWidth="1"/>
    <col min="2573" max="2573" width="14.7109375" style="29" bestFit="1" customWidth="1"/>
    <col min="2574" max="2813" width="11.42578125" style="29"/>
    <col min="2814" max="2814" width="12" style="29" customWidth="1"/>
    <col min="2815" max="2815" width="11.42578125" style="29"/>
    <col min="2816" max="2816" width="6.140625" style="29" customWidth="1"/>
    <col min="2817" max="2817" width="7.42578125" style="29" customWidth="1"/>
    <col min="2818" max="2818" width="24.7109375" style="29" customWidth="1"/>
    <col min="2819" max="2820" width="12.5703125" style="29" customWidth="1"/>
    <col min="2821" max="2821" width="18" style="29" customWidth="1"/>
    <col min="2822" max="2822" width="15.7109375" style="29" customWidth="1"/>
    <col min="2823" max="2823" width="19" style="29" customWidth="1"/>
    <col min="2824" max="2824" width="16.7109375" style="29" customWidth="1"/>
    <col min="2825" max="2825" width="15.5703125" style="29" customWidth="1"/>
    <col min="2826" max="2826" width="19" style="29" customWidth="1"/>
    <col min="2827" max="2827" width="16.7109375" style="29" customWidth="1"/>
    <col min="2828" max="2828" width="15.85546875" style="29" customWidth="1"/>
    <col min="2829" max="2829" width="14.7109375" style="29" bestFit="1" customWidth="1"/>
    <col min="2830" max="3069" width="11.42578125" style="29"/>
    <col min="3070" max="3070" width="12" style="29" customWidth="1"/>
    <col min="3071" max="3071" width="11.42578125" style="29"/>
    <col min="3072" max="3072" width="6.140625" style="29" customWidth="1"/>
    <col min="3073" max="3073" width="7.42578125" style="29" customWidth="1"/>
    <col min="3074" max="3074" width="24.7109375" style="29" customWidth="1"/>
    <col min="3075" max="3076" width="12.5703125" style="29" customWidth="1"/>
    <col min="3077" max="3077" width="18" style="29" customWidth="1"/>
    <col min="3078" max="3078" width="15.7109375" style="29" customWidth="1"/>
    <col min="3079" max="3079" width="19" style="29" customWidth="1"/>
    <col min="3080" max="3080" width="16.7109375" style="29" customWidth="1"/>
    <col min="3081" max="3081" width="15.5703125" style="29" customWidth="1"/>
    <col min="3082" max="3082" width="19" style="29" customWidth="1"/>
    <col min="3083" max="3083" width="16.7109375" style="29" customWidth="1"/>
    <col min="3084" max="3084" width="15.85546875" style="29" customWidth="1"/>
    <col min="3085" max="3085" width="14.7109375" style="29" bestFit="1" customWidth="1"/>
    <col min="3086" max="3325" width="11.42578125" style="29"/>
    <col min="3326" max="3326" width="12" style="29" customWidth="1"/>
    <col min="3327" max="3327" width="11.42578125" style="29"/>
    <col min="3328" max="3328" width="6.140625" style="29" customWidth="1"/>
    <col min="3329" max="3329" width="7.42578125" style="29" customWidth="1"/>
    <col min="3330" max="3330" width="24.7109375" style="29" customWidth="1"/>
    <col min="3331" max="3332" width="12.5703125" style="29" customWidth="1"/>
    <col min="3333" max="3333" width="18" style="29" customWidth="1"/>
    <col min="3334" max="3334" width="15.7109375" style="29" customWidth="1"/>
    <col min="3335" max="3335" width="19" style="29" customWidth="1"/>
    <col min="3336" max="3336" width="16.7109375" style="29" customWidth="1"/>
    <col min="3337" max="3337" width="15.5703125" style="29" customWidth="1"/>
    <col min="3338" max="3338" width="19" style="29" customWidth="1"/>
    <col min="3339" max="3339" width="16.7109375" style="29" customWidth="1"/>
    <col min="3340" max="3340" width="15.85546875" style="29" customWidth="1"/>
    <col min="3341" max="3341" width="14.7109375" style="29" bestFit="1" customWidth="1"/>
    <col min="3342" max="3581" width="11.42578125" style="29"/>
    <col min="3582" max="3582" width="12" style="29" customWidth="1"/>
    <col min="3583" max="3583" width="11.42578125" style="29"/>
    <col min="3584" max="3584" width="6.140625" style="29" customWidth="1"/>
    <col min="3585" max="3585" width="7.42578125" style="29" customWidth="1"/>
    <col min="3586" max="3586" width="24.7109375" style="29" customWidth="1"/>
    <col min="3587" max="3588" width="12.5703125" style="29" customWidth="1"/>
    <col min="3589" max="3589" width="18" style="29" customWidth="1"/>
    <col min="3590" max="3590" width="15.7109375" style="29" customWidth="1"/>
    <col min="3591" max="3591" width="19" style="29" customWidth="1"/>
    <col min="3592" max="3592" width="16.7109375" style="29" customWidth="1"/>
    <col min="3593" max="3593" width="15.5703125" style="29" customWidth="1"/>
    <col min="3594" max="3594" width="19" style="29" customWidth="1"/>
    <col min="3595" max="3595" width="16.7109375" style="29" customWidth="1"/>
    <col min="3596" max="3596" width="15.85546875" style="29" customWidth="1"/>
    <col min="3597" max="3597" width="14.7109375" style="29" bestFit="1" customWidth="1"/>
    <col min="3598" max="3837" width="11.42578125" style="29"/>
    <col min="3838" max="3838" width="12" style="29" customWidth="1"/>
    <col min="3839" max="3839" width="11.42578125" style="29"/>
    <col min="3840" max="3840" width="6.140625" style="29" customWidth="1"/>
    <col min="3841" max="3841" width="7.42578125" style="29" customWidth="1"/>
    <col min="3842" max="3842" width="24.7109375" style="29" customWidth="1"/>
    <col min="3843" max="3844" width="12.5703125" style="29" customWidth="1"/>
    <col min="3845" max="3845" width="18" style="29" customWidth="1"/>
    <col min="3846" max="3846" width="15.7109375" style="29" customWidth="1"/>
    <col min="3847" max="3847" width="19" style="29" customWidth="1"/>
    <col min="3848" max="3848" width="16.7109375" style="29" customWidth="1"/>
    <col min="3849" max="3849" width="15.5703125" style="29" customWidth="1"/>
    <col min="3850" max="3850" width="19" style="29" customWidth="1"/>
    <col min="3851" max="3851" width="16.7109375" style="29" customWidth="1"/>
    <col min="3852" max="3852" width="15.85546875" style="29" customWidth="1"/>
    <col min="3853" max="3853" width="14.7109375" style="29" bestFit="1" customWidth="1"/>
    <col min="3854" max="4093" width="11.42578125" style="29"/>
    <col min="4094" max="4094" width="12" style="29" customWidth="1"/>
    <col min="4095" max="4095" width="11.42578125" style="29"/>
    <col min="4096" max="4096" width="6.140625" style="29" customWidth="1"/>
    <col min="4097" max="4097" width="7.42578125" style="29" customWidth="1"/>
    <col min="4098" max="4098" width="24.7109375" style="29" customWidth="1"/>
    <col min="4099" max="4100" width="12.5703125" style="29" customWidth="1"/>
    <col min="4101" max="4101" width="18" style="29" customWidth="1"/>
    <col min="4102" max="4102" width="15.7109375" style="29" customWidth="1"/>
    <col min="4103" max="4103" width="19" style="29" customWidth="1"/>
    <col min="4104" max="4104" width="16.7109375" style="29" customWidth="1"/>
    <col min="4105" max="4105" width="15.5703125" style="29" customWidth="1"/>
    <col min="4106" max="4106" width="19" style="29" customWidth="1"/>
    <col min="4107" max="4107" width="16.7109375" style="29" customWidth="1"/>
    <col min="4108" max="4108" width="15.85546875" style="29" customWidth="1"/>
    <col min="4109" max="4109" width="14.7109375" style="29" bestFit="1" customWidth="1"/>
    <col min="4110" max="4349" width="11.42578125" style="29"/>
    <col min="4350" max="4350" width="12" style="29" customWidth="1"/>
    <col min="4351" max="4351" width="11.42578125" style="29"/>
    <col min="4352" max="4352" width="6.140625" style="29" customWidth="1"/>
    <col min="4353" max="4353" width="7.42578125" style="29" customWidth="1"/>
    <col min="4354" max="4354" width="24.7109375" style="29" customWidth="1"/>
    <col min="4355" max="4356" width="12.5703125" style="29" customWidth="1"/>
    <col min="4357" max="4357" width="18" style="29" customWidth="1"/>
    <col min="4358" max="4358" width="15.7109375" style="29" customWidth="1"/>
    <col min="4359" max="4359" width="19" style="29" customWidth="1"/>
    <col min="4360" max="4360" width="16.7109375" style="29" customWidth="1"/>
    <col min="4361" max="4361" width="15.5703125" style="29" customWidth="1"/>
    <col min="4362" max="4362" width="19" style="29" customWidth="1"/>
    <col min="4363" max="4363" width="16.7109375" style="29" customWidth="1"/>
    <col min="4364" max="4364" width="15.85546875" style="29" customWidth="1"/>
    <col min="4365" max="4365" width="14.7109375" style="29" bestFit="1" customWidth="1"/>
    <col min="4366" max="4605" width="11.42578125" style="29"/>
    <col min="4606" max="4606" width="12" style="29" customWidth="1"/>
    <col min="4607" max="4607" width="11.42578125" style="29"/>
    <col min="4608" max="4608" width="6.140625" style="29" customWidth="1"/>
    <col min="4609" max="4609" width="7.42578125" style="29" customWidth="1"/>
    <col min="4610" max="4610" width="24.7109375" style="29" customWidth="1"/>
    <col min="4611" max="4612" width="12.5703125" style="29" customWidth="1"/>
    <col min="4613" max="4613" width="18" style="29" customWidth="1"/>
    <col min="4614" max="4614" width="15.7109375" style="29" customWidth="1"/>
    <col min="4615" max="4615" width="19" style="29" customWidth="1"/>
    <col min="4616" max="4616" width="16.7109375" style="29" customWidth="1"/>
    <col min="4617" max="4617" width="15.5703125" style="29" customWidth="1"/>
    <col min="4618" max="4618" width="19" style="29" customWidth="1"/>
    <col min="4619" max="4619" width="16.7109375" style="29" customWidth="1"/>
    <col min="4620" max="4620" width="15.85546875" style="29" customWidth="1"/>
    <col min="4621" max="4621" width="14.7109375" style="29" bestFit="1" customWidth="1"/>
    <col min="4622" max="4861" width="11.42578125" style="29"/>
    <col min="4862" max="4862" width="12" style="29" customWidth="1"/>
    <col min="4863" max="4863" width="11.42578125" style="29"/>
    <col min="4864" max="4864" width="6.140625" style="29" customWidth="1"/>
    <col min="4865" max="4865" width="7.42578125" style="29" customWidth="1"/>
    <col min="4866" max="4866" width="24.7109375" style="29" customWidth="1"/>
    <col min="4867" max="4868" width="12.5703125" style="29" customWidth="1"/>
    <col min="4869" max="4869" width="18" style="29" customWidth="1"/>
    <col min="4870" max="4870" width="15.7109375" style="29" customWidth="1"/>
    <col min="4871" max="4871" width="19" style="29" customWidth="1"/>
    <col min="4872" max="4872" width="16.7109375" style="29" customWidth="1"/>
    <col min="4873" max="4873" width="15.5703125" style="29" customWidth="1"/>
    <col min="4874" max="4874" width="19" style="29" customWidth="1"/>
    <col min="4875" max="4875" width="16.7109375" style="29" customWidth="1"/>
    <col min="4876" max="4876" width="15.85546875" style="29" customWidth="1"/>
    <col min="4877" max="4877" width="14.7109375" style="29" bestFit="1" customWidth="1"/>
    <col min="4878" max="5117" width="11.42578125" style="29"/>
    <col min="5118" max="5118" width="12" style="29" customWidth="1"/>
    <col min="5119" max="5119" width="11.42578125" style="29"/>
    <col min="5120" max="5120" width="6.140625" style="29" customWidth="1"/>
    <col min="5121" max="5121" width="7.42578125" style="29" customWidth="1"/>
    <col min="5122" max="5122" width="24.7109375" style="29" customWidth="1"/>
    <col min="5123" max="5124" width="12.5703125" style="29" customWidth="1"/>
    <col min="5125" max="5125" width="18" style="29" customWidth="1"/>
    <col min="5126" max="5126" width="15.7109375" style="29" customWidth="1"/>
    <col min="5127" max="5127" width="19" style="29" customWidth="1"/>
    <col min="5128" max="5128" width="16.7109375" style="29" customWidth="1"/>
    <col min="5129" max="5129" width="15.5703125" style="29" customWidth="1"/>
    <col min="5130" max="5130" width="19" style="29" customWidth="1"/>
    <col min="5131" max="5131" width="16.7109375" style="29" customWidth="1"/>
    <col min="5132" max="5132" width="15.85546875" style="29" customWidth="1"/>
    <col min="5133" max="5133" width="14.7109375" style="29" bestFit="1" customWidth="1"/>
    <col min="5134" max="5373" width="11.42578125" style="29"/>
    <col min="5374" max="5374" width="12" style="29" customWidth="1"/>
    <col min="5375" max="5375" width="11.42578125" style="29"/>
    <col min="5376" max="5376" width="6.140625" style="29" customWidth="1"/>
    <col min="5377" max="5377" width="7.42578125" style="29" customWidth="1"/>
    <col min="5378" max="5378" width="24.7109375" style="29" customWidth="1"/>
    <col min="5379" max="5380" width="12.5703125" style="29" customWidth="1"/>
    <col min="5381" max="5381" width="18" style="29" customWidth="1"/>
    <col min="5382" max="5382" width="15.7109375" style="29" customWidth="1"/>
    <col min="5383" max="5383" width="19" style="29" customWidth="1"/>
    <col min="5384" max="5384" width="16.7109375" style="29" customWidth="1"/>
    <col min="5385" max="5385" width="15.5703125" style="29" customWidth="1"/>
    <col min="5386" max="5386" width="19" style="29" customWidth="1"/>
    <col min="5387" max="5387" width="16.7109375" style="29" customWidth="1"/>
    <col min="5388" max="5388" width="15.85546875" style="29" customWidth="1"/>
    <col min="5389" max="5389" width="14.7109375" style="29" bestFit="1" customWidth="1"/>
    <col min="5390" max="5629" width="11.42578125" style="29"/>
    <col min="5630" max="5630" width="12" style="29" customWidth="1"/>
    <col min="5631" max="5631" width="11.42578125" style="29"/>
    <col min="5632" max="5632" width="6.140625" style="29" customWidth="1"/>
    <col min="5633" max="5633" width="7.42578125" style="29" customWidth="1"/>
    <col min="5634" max="5634" width="24.7109375" style="29" customWidth="1"/>
    <col min="5635" max="5636" width="12.5703125" style="29" customWidth="1"/>
    <col min="5637" max="5637" width="18" style="29" customWidth="1"/>
    <col min="5638" max="5638" width="15.7109375" style="29" customWidth="1"/>
    <col min="5639" max="5639" width="19" style="29" customWidth="1"/>
    <col min="5640" max="5640" width="16.7109375" style="29" customWidth="1"/>
    <col min="5641" max="5641" width="15.5703125" style="29" customWidth="1"/>
    <col min="5642" max="5642" width="19" style="29" customWidth="1"/>
    <col min="5643" max="5643" width="16.7109375" style="29" customWidth="1"/>
    <col min="5644" max="5644" width="15.85546875" style="29" customWidth="1"/>
    <col min="5645" max="5645" width="14.7109375" style="29" bestFit="1" customWidth="1"/>
    <col min="5646" max="5885" width="11.42578125" style="29"/>
    <col min="5886" max="5886" width="12" style="29" customWidth="1"/>
    <col min="5887" max="5887" width="11.42578125" style="29"/>
    <col min="5888" max="5888" width="6.140625" style="29" customWidth="1"/>
    <col min="5889" max="5889" width="7.42578125" style="29" customWidth="1"/>
    <col min="5890" max="5890" width="24.7109375" style="29" customWidth="1"/>
    <col min="5891" max="5892" width="12.5703125" style="29" customWidth="1"/>
    <col min="5893" max="5893" width="18" style="29" customWidth="1"/>
    <col min="5894" max="5894" width="15.7109375" style="29" customWidth="1"/>
    <col min="5895" max="5895" width="19" style="29" customWidth="1"/>
    <col min="5896" max="5896" width="16.7109375" style="29" customWidth="1"/>
    <col min="5897" max="5897" width="15.5703125" style="29" customWidth="1"/>
    <col min="5898" max="5898" width="19" style="29" customWidth="1"/>
    <col min="5899" max="5899" width="16.7109375" style="29" customWidth="1"/>
    <col min="5900" max="5900" width="15.85546875" style="29" customWidth="1"/>
    <col min="5901" max="5901" width="14.7109375" style="29" bestFit="1" customWidth="1"/>
    <col min="5902" max="6141" width="11.42578125" style="29"/>
    <col min="6142" max="6142" width="12" style="29" customWidth="1"/>
    <col min="6143" max="6143" width="11.42578125" style="29"/>
    <col min="6144" max="6144" width="6.140625" style="29" customWidth="1"/>
    <col min="6145" max="6145" width="7.42578125" style="29" customWidth="1"/>
    <col min="6146" max="6146" width="24.7109375" style="29" customWidth="1"/>
    <col min="6147" max="6148" width="12.5703125" style="29" customWidth="1"/>
    <col min="6149" max="6149" width="18" style="29" customWidth="1"/>
    <col min="6150" max="6150" width="15.7109375" style="29" customWidth="1"/>
    <col min="6151" max="6151" width="19" style="29" customWidth="1"/>
    <col min="6152" max="6152" width="16.7109375" style="29" customWidth="1"/>
    <col min="6153" max="6153" width="15.5703125" style="29" customWidth="1"/>
    <col min="6154" max="6154" width="19" style="29" customWidth="1"/>
    <col min="6155" max="6155" width="16.7109375" style="29" customWidth="1"/>
    <col min="6156" max="6156" width="15.85546875" style="29" customWidth="1"/>
    <col min="6157" max="6157" width="14.7109375" style="29" bestFit="1" customWidth="1"/>
    <col min="6158" max="6397" width="11.42578125" style="29"/>
    <col min="6398" max="6398" width="12" style="29" customWidth="1"/>
    <col min="6399" max="6399" width="11.42578125" style="29"/>
    <col min="6400" max="6400" width="6.140625" style="29" customWidth="1"/>
    <col min="6401" max="6401" width="7.42578125" style="29" customWidth="1"/>
    <col min="6402" max="6402" width="24.7109375" style="29" customWidth="1"/>
    <col min="6403" max="6404" width="12.5703125" style="29" customWidth="1"/>
    <col min="6405" max="6405" width="18" style="29" customWidth="1"/>
    <col min="6406" max="6406" width="15.7109375" style="29" customWidth="1"/>
    <col min="6407" max="6407" width="19" style="29" customWidth="1"/>
    <col min="6408" max="6408" width="16.7109375" style="29" customWidth="1"/>
    <col min="6409" max="6409" width="15.5703125" style="29" customWidth="1"/>
    <col min="6410" max="6410" width="19" style="29" customWidth="1"/>
    <col min="6411" max="6411" width="16.7109375" style="29" customWidth="1"/>
    <col min="6412" max="6412" width="15.85546875" style="29" customWidth="1"/>
    <col min="6413" max="6413" width="14.7109375" style="29" bestFit="1" customWidth="1"/>
    <col min="6414" max="6653" width="11.42578125" style="29"/>
    <col min="6654" max="6654" width="12" style="29" customWidth="1"/>
    <col min="6655" max="6655" width="11.42578125" style="29"/>
    <col min="6656" max="6656" width="6.140625" style="29" customWidth="1"/>
    <col min="6657" max="6657" width="7.42578125" style="29" customWidth="1"/>
    <col min="6658" max="6658" width="24.7109375" style="29" customWidth="1"/>
    <col min="6659" max="6660" width="12.5703125" style="29" customWidth="1"/>
    <col min="6661" max="6661" width="18" style="29" customWidth="1"/>
    <col min="6662" max="6662" width="15.7109375" style="29" customWidth="1"/>
    <col min="6663" max="6663" width="19" style="29" customWidth="1"/>
    <col min="6664" max="6664" width="16.7109375" style="29" customWidth="1"/>
    <col min="6665" max="6665" width="15.5703125" style="29" customWidth="1"/>
    <col min="6666" max="6666" width="19" style="29" customWidth="1"/>
    <col min="6667" max="6667" width="16.7109375" style="29" customWidth="1"/>
    <col min="6668" max="6668" width="15.85546875" style="29" customWidth="1"/>
    <col min="6669" max="6669" width="14.7109375" style="29" bestFit="1" customWidth="1"/>
    <col min="6670" max="6909" width="11.42578125" style="29"/>
    <col min="6910" max="6910" width="12" style="29" customWidth="1"/>
    <col min="6911" max="6911" width="11.42578125" style="29"/>
    <col min="6912" max="6912" width="6.140625" style="29" customWidth="1"/>
    <col min="6913" max="6913" width="7.42578125" style="29" customWidth="1"/>
    <col min="6914" max="6914" width="24.7109375" style="29" customWidth="1"/>
    <col min="6915" max="6916" width="12.5703125" style="29" customWidth="1"/>
    <col min="6917" max="6917" width="18" style="29" customWidth="1"/>
    <col min="6918" max="6918" width="15.7109375" style="29" customWidth="1"/>
    <col min="6919" max="6919" width="19" style="29" customWidth="1"/>
    <col min="6920" max="6920" width="16.7109375" style="29" customWidth="1"/>
    <col min="6921" max="6921" width="15.5703125" style="29" customWidth="1"/>
    <col min="6922" max="6922" width="19" style="29" customWidth="1"/>
    <col min="6923" max="6923" width="16.7109375" style="29" customWidth="1"/>
    <col min="6924" max="6924" width="15.85546875" style="29" customWidth="1"/>
    <col min="6925" max="6925" width="14.7109375" style="29" bestFit="1" customWidth="1"/>
    <col min="6926" max="7165" width="11.42578125" style="29"/>
    <col min="7166" max="7166" width="12" style="29" customWidth="1"/>
    <col min="7167" max="7167" width="11.42578125" style="29"/>
    <col min="7168" max="7168" width="6.140625" style="29" customWidth="1"/>
    <col min="7169" max="7169" width="7.42578125" style="29" customWidth="1"/>
    <col min="7170" max="7170" width="24.7109375" style="29" customWidth="1"/>
    <col min="7171" max="7172" width="12.5703125" style="29" customWidth="1"/>
    <col min="7173" max="7173" width="18" style="29" customWidth="1"/>
    <col min="7174" max="7174" width="15.7109375" style="29" customWidth="1"/>
    <col min="7175" max="7175" width="19" style="29" customWidth="1"/>
    <col min="7176" max="7176" width="16.7109375" style="29" customWidth="1"/>
    <col min="7177" max="7177" width="15.5703125" style="29" customWidth="1"/>
    <col min="7178" max="7178" width="19" style="29" customWidth="1"/>
    <col min="7179" max="7179" width="16.7109375" style="29" customWidth="1"/>
    <col min="7180" max="7180" width="15.85546875" style="29" customWidth="1"/>
    <col min="7181" max="7181" width="14.7109375" style="29" bestFit="1" customWidth="1"/>
    <col min="7182" max="7421" width="11.42578125" style="29"/>
    <col min="7422" max="7422" width="12" style="29" customWidth="1"/>
    <col min="7423" max="7423" width="11.42578125" style="29"/>
    <col min="7424" max="7424" width="6.140625" style="29" customWidth="1"/>
    <col min="7425" max="7425" width="7.42578125" style="29" customWidth="1"/>
    <col min="7426" max="7426" width="24.7109375" style="29" customWidth="1"/>
    <col min="7427" max="7428" width="12.5703125" style="29" customWidth="1"/>
    <col min="7429" max="7429" width="18" style="29" customWidth="1"/>
    <col min="7430" max="7430" width="15.7109375" style="29" customWidth="1"/>
    <col min="7431" max="7431" width="19" style="29" customWidth="1"/>
    <col min="7432" max="7432" width="16.7109375" style="29" customWidth="1"/>
    <col min="7433" max="7433" width="15.5703125" style="29" customWidth="1"/>
    <col min="7434" max="7434" width="19" style="29" customWidth="1"/>
    <col min="7435" max="7435" width="16.7109375" style="29" customWidth="1"/>
    <col min="7436" max="7436" width="15.85546875" style="29" customWidth="1"/>
    <col min="7437" max="7437" width="14.7109375" style="29" bestFit="1" customWidth="1"/>
    <col min="7438" max="7677" width="11.42578125" style="29"/>
    <col min="7678" max="7678" width="12" style="29" customWidth="1"/>
    <col min="7679" max="7679" width="11.42578125" style="29"/>
    <col min="7680" max="7680" width="6.140625" style="29" customWidth="1"/>
    <col min="7681" max="7681" width="7.42578125" style="29" customWidth="1"/>
    <col min="7682" max="7682" width="24.7109375" style="29" customWidth="1"/>
    <col min="7683" max="7684" width="12.5703125" style="29" customWidth="1"/>
    <col min="7685" max="7685" width="18" style="29" customWidth="1"/>
    <col min="7686" max="7686" width="15.7109375" style="29" customWidth="1"/>
    <col min="7687" max="7687" width="19" style="29" customWidth="1"/>
    <col min="7688" max="7688" width="16.7109375" style="29" customWidth="1"/>
    <col min="7689" max="7689" width="15.5703125" style="29" customWidth="1"/>
    <col min="7690" max="7690" width="19" style="29" customWidth="1"/>
    <col min="7691" max="7691" width="16.7109375" style="29" customWidth="1"/>
    <col min="7692" max="7692" width="15.85546875" style="29" customWidth="1"/>
    <col min="7693" max="7693" width="14.7109375" style="29" bestFit="1" customWidth="1"/>
    <col min="7694" max="7933" width="11.42578125" style="29"/>
    <col min="7934" max="7934" width="12" style="29" customWidth="1"/>
    <col min="7935" max="7935" width="11.42578125" style="29"/>
    <col min="7936" max="7936" width="6.140625" style="29" customWidth="1"/>
    <col min="7937" max="7937" width="7.42578125" style="29" customWidth="1"/>
    <col min="7938" max="7938" width="24.7109375" style="29" customWidth="1"/>
    <col min="7939" max="7940" width="12.5703125" style="29" customWidth="1"/>
    <col min="7941" max="7941" width="18" style="29" customWidth="1"/>
    <col min="7942" max="7942" width="15.7109375" style="29" customWidth="1"/>
    <col min="7943" max="7943" width="19" style="29" customWidth="1"/>
    <col min="7944" max="7944" width="16.7109375" style="29" customWidth="1"/>
    <col min="7945" max="7945" width="15.5703125" style="29" customWidth="1"/>
    <col min="7946" max="7946" width="19" style="29" customWidth="1"/>
    <col min="7947" max="7947" width="16.7109375" style="29" customWidth="1"/>
    <col min="7948" max="7948" width="15.85546875" style="29" customWidth="1"/>
    <col min="7949" max="7949" width="14.7109375" style="29" bestFit="1" customWidth="1"/>
    <col min="7950" max="8189" width="11.42578125" style="29"/>
    <col min="8190" max="8190" width="12" style="29" customWidth="1"/>
    <col min="8191" max="8191" width="11.42578125" style="29"/>
    <col min="8192" max="8192" width="6.140625" style="29" customWidth="1"/>
    <col min="8193" max="8193" width="7.42578125" style="29" customWidth="1"/>
    <col min="8194" max="8194" width="24.7109375" style="29" customWidth="1"/>
    <col min="8195" max="8196" width="12.5703125" style="29" customWidth="1"/>
    <col min="8197" max="8197" width="18" style="29" customWidth="1"/>
    <col min="8198" max="8198" width="15.7109375" style="29" customWidth="1"/>
    <col min="8199" max="8199" width="19" style="29" customWidth="1"/>
    <col min="8200" max="8200" width="16.7109375" style="29" customWidth="1"/>
    <col min="8201" max="8201" width="15.5703125" style="29" customWidth="1"/>
    <col min="8202" max="8202" width="19" style="29" customWidth="1"/>
    <col min="8203" max="8203" width="16.7109375" style="29" customWidth="1"/>
    <col min="8204" max="8204" width="15.85546875" style="29" customWidth="1"/>
    <col min="8205" max="8205" width="14.7109375" style="29" bestFit="1" customWidth="1"/>
    <col min="8206" max="8445" width="11.42578125" style="29"/>
    <col min="8446" max="8446" width="12" style="29" customWidth="1"/>
    <col min="8447" max="8447" width="11.42578125" style="29"/>
    <col min="8448" max="8448" width="6.140625" style="29" customWidth="1"/>
    <col min="8449" max="8449" width="7.42578125" style="29" customWidth="1"/>
    <col min="8450" max="8450" width="24.7109375" style="29" customWidth="1"/>
    <col min="8451" max="8452" width="12.5703125" style="29" customWidth="1"/>
    <col min="8453" max="8453" width="18" style="29" customWidth="1"/>
    <col min="8454" max="8454" width="15.7109375" style="29" customWidth="1"/>
    <col min="8455" max="8455" width="19" style="29" customWidth="1"/>
    <col min="8456" max="8456" width="16.7109375" style="29" customWidth="1"/>
    <col min="8457" max="8457" width="15.5703125" style="29" customWidth="1"/>
    <col min="8458" max="8458" width="19" style="29" customWidth="1"/>
    <col min="8459" max="8459" width="16.7109375" style="29" customWidth="1"/>
    <col min="8460" max="8460" width="15.85546875" style="29" customWidth="1"/>
    <col min="8461" max="8461" width="14.7109375" style="29" bestFit="1" customWidth="1"/>
    <col min="8462" max="8701" width="11.42578125" style="29"/>
    <col min="8702" max="8702" width="12" style="29" customWidth="1"/>
    <col min="8703" max="8703" width="11.42578125" style="29"/>
    <col min="8704" max="8704" width="6.140625" style="29" customWidth="1"/>
    <col min="8705" max="8705" width="7.42578125" style="29" customWidth="1"/>
    <col min="8706" max="8706" width="24.7109375" style="29" customWidth="1"/>
    <col min="8707" max="8708" width="12.5703125" style="29" customWidth="1"/>
    <col min="8709" max="8709" width="18" style="29" customWidth="1"/>
    <col min="8710" max="8710" width="15.7109375" style="29" customWidth="1"/>
    <col min="8711" max="8711" width="19" style="29" customWidth="1"/>
    <col min="8712" max="8712" width="16.7109375" style="29" customWidth="1"/>
    <col min="8713" max="8713" width="15.5703125" style="29" customWidth="1"/>
    <col min="8714" max="8714" width="19" style="29" customWidth="1"/>
    <col min="8715" max="8715" width="16.7109375" style="29" customWidth="1"/>
    <col min="8716" max="8716" width="15.85546875" style="29" customWidth="1"/>
    <col min="8717" max="8717" width="14.7109375" style="29" bestFit="1" customWidth="1"/>
    <col min="8718" max="8957" width="11.42578125" style="29"/>
    <col min="8958" max="8958" width="12" style="29" customWidth="1"/>
    <col min="8959" max="8959" width="11.42578125" style="29"/>
    <col min="8960" max="8960" width="6.140625" style="29" customWidth="1"/>
    <col min="8961" max="8961" width="7.42578125" style="29" customWidth="1"/>
    <col min="8962" max="8962" width="24.7109375" style="29" customWidth="1"/>
    <col min="8963" max="8964" width="12.5703125" style="29" customWidth="1"/>
    <col min="8965" max="8965" width="18" style="29" customWidth="1"/>
    <col min="8966" max="8966" width="15.7109375" style="29" customWidth="1"/>
    <col min="8967" max="8967" width="19" style="29" customWidth="1"/>
    <col min="8968" max="8968" width="16.7109375" style="29" customWidth="1"/>
    <col min="8969" max="8969" width="15.5703125" style="29" customWidth="1"/>
    <col min="8970" max="8970" width="19" style="29" customWidth="1"/>
    <col min="8971" max="8971" width="16.7109375" style="29" customWidth="1"/>
    <col min="8972" max="8972" width="15.85546875" style="29" customWidth="1"/>
    <col min="8973" max="8973" width="14.7109375" style="29" bestFit="1" customWidth="1"/>
    <col min="8974" max="9213" width="11.42578125" style="29"/>
    <col min="9214" max="9214" width="12" style="29" customWidth="1"/>
    <col min="9215" max="9215" width="11.42578125" style="29"/>
    <col min="9216" max="9216" width="6.140625" style="29" customWidth="1"/>
    <col min="9217" max="9217" width="7.42578125" style="29" customWidth="1"/>
    <col min="9218" max="9218" width="24.7109375" style="29" customWidth="1"/>
    <col min="9219" max="9220" width="12.5703125" style="29" customWidth="1"/>
    <col min="9221" max="9221" width="18" style="29" customWidth="1"/>
    <col min="9222" max="9222" width="15.7109375" style="29" customWidth="1"/>
    <col min="9223" max="9223" width="19" style="29" customWidth="1"/>
    <col min="9224" max="9224" width="16.7109375" style="29" customWidth="1"/>
    <col min="9225" max="9225" width="15.5703125" style="29" customWidth="1"/>
    <col min="9226" max="9226" width="19" style="29" customWidth="1"/>
    <col min="9227" max="9227" width="16.7109375" style="29" customWidth="1"/>
    <col min="9228" max="9228" width="15.85546875" style="29" customWidth="1"/>
    <col min="9229" max="9229" width="14.7109375" style="29" bestFit="1" customWidth="1"/>
    <col min="9230" max="9469" width="11.42578125" style="29"/>
    <col min="9470" max="9470" width="12" style="29" customWidth="1"/>
    <col min="9471" max="9471" width="11.42578125" style="29"/>
    <col min="9472" max="9472" width="6.140625" style="29" customWidth="1"/>
    <col min="9473" max="9473" width="7.42578125" style="29" customWidth="1"/>
    <col min="9474" max="9474" width="24.7109375" style="29" customWidth="1"/>
    <col min="9475" max="9476" width="12.5703125" style="29" customWidth="1"/>
    <col min="9477" max="9477" width="18" style="29" customWidth="1"/>
    <col min="9478" max="9478" width="15.7109375" style="29" customWidth="1"/>
    <col min="9479" max="9479" width="19" style="29" customWidth="1"/>
    <col min="9480" max="9480" width="16.7109375" style="29" customWidth="1"/>
    <col min="9481" max="9481" width="15.5703125" style="29" customWidth="1"/>
    <col min="9482" max="9482" width="19" style="29" customWidth="1"/>
    <col min="9483" max="9483" width="16.7109375" style="29" customWidth="1"/>
    <col min="9484" max="9484" width="15.85546875" style="29" customWidth="1"/>
    <col min="9485" max="9485" width="14.7109375" style="29" bestFit="1" customWidth="1"/>
    <col min="9486" max="9725" width="11.42578125" style="29"/>
    <col min="9726" max="9726" width="12" style="29" customWidth="1"/>
    <col min="9727" max="9727" width="11.42578125" style="29"/>
    <col min="9728" max="9728" width="6.140625" style="29" customWidth="1"/>
    <col min="9729" max="9729" width="7.42578125" style="29" customWidth="1"/>
    <col min="9730" max="9730" width="24.7109375" style="29" customWidth="1"/>
    <col min="9731" max="9732" width="12.5703125" style="29" customWidth="1"/>
    <col min="9733" max="9733" width="18" style="29" customWidth="1"/>
    <col min="9734" max="9734" width="15.7109375" style="29" customWidth="1"/>
    <col min="9735" max="9735" width="19" style="29" customWidth="1"/>
    <col min="9736" max="9736" width="16.7109375" style="29" customWidth="1"/>
    <col min="9737" max="9737" width="15.5703125" style="29" customWidth="1"/>
    <col min="9738" max="9738" width="19" style="29" customWidth="1"/>
    <col min="9739" max="9739" width="16.7109375" style="29" customWidth="1"/>
    <col min="9740" max="9740" width="15.85546875" style="29" customWidth="1"/>
    <col min="9741" max="9741" width="14.7109375" style="29" bestFit="1" customWidth="1"/>
    <col min="9742" max="9981" width="11.42578125" style="29"/>
    <col min="9982" max="9982" width="12" style="29" customWidth="1"/>
    <col min="9983" max="9983" width="11.42578125" style="29"/>
    <col min="9984" max="9984" width="6.140625" style="29" customWidth="1"/>
    <col min="9985" max="9985" width="7.42578125" style="29" customWidth="1"/>
    <col min="9986" max="9986" width="24.7109375" style="29" customWidth="1"/>
    <col min="9987" max="9988" width="12.5703125" style="29" customWidth="1"/>
    <col min="9989" max="9989" width="18" style="29" customWidth="1"/>
    <col min="9990" max="9990" width="15.7109375" style="29" customWidth="1"/>
    <col min="9991" max="9991" width="19" style="29" customWidth="1"/>
    <col min="9992" max="9992" width="16.7109375" style="29" customWidth="1"/>
    <col min="9993" max="9993" width="15.5703125" style="29" customWidth="1"/>
    <col min="9994" max="9994" width="19" style="29" customWidth="1"/>
    <col min="9995" max="9995" width="16.7109375" style="29" customWidth="1"/>
    <col min="9996" max="9996" width="15.85546875" style="29" customWidth="1"/>
    <col min="9997" max="9997" width="14.7109375" style="29" bestFit="1" customWidth="1"/>
    <col min="9998" max="10237" width="11.42578125" style="29"/>
    <col min="10238" max="10238" width="12" style="29" customWidth="1"/>
    <col min="10239" max="10239" width="11.42578125" style="29"/>
    <col min="10240" max="10240" width="6.140625" style="29" customWidth="1"/>
    <col min="10241" max="10241" width="7.42578125" style="29" customWidth="1"/>
    <col min="10242" max="10242" width="24.7109375" style="29" customWidth="1"/>
    <col min="10243" max="10244" width="12.5703125" style="29" customWidth="1"/>
    <col min="10245" max="10245" width="18" style="29" customWidth="1"/>
    <col min="10246" max="10246" width="15.7109375" style="29" customWidth="1"/>
    <col min="10247" max="10247" width="19" style="29" customWidth="1"/>
    <col min="10248" max="10248" width="16.7109375" style="29" customWidth="1"/>
    <col min="10249" max="10249" width="15.5703125" style="29" customWidth="1"/>
    <col min="10250" max="10250" width="19" style="29" customWidth="1"/>
    <col min="10251" max="10251" width="16.7109375" style="29" customWidth="1"/>
    <col min="10252" max="10252" width="15.85546875" style="29" customWidth="1"/>
    <col min="10253" max="10253" width="14.7109375" style="29" bestFit="1" customWidth="1"/>
    <col min="10254" max="10493" width="11.42578125" style="29"/>
    <col min="10494" max="10494" width="12" style="29" customWidth="1"/>
    <col min="10495" max="10495" width="11.42578125" style="29"/>
    <col min="10496" max="10496" width="6.140625" style="29" customWidth="1"/>
    <col min="10497" max="10497" width="7.42578125" style="29" customWidth="1"/>
    <col min="10498" max="10498" width="24.7109375" style="29" customWidth="1"/>
    <col min="10499" max="10500" width="12.5703125" style="29" customWidth="1"/>
    <col min="10501" max="10501" width="18" style="29" customWidth="1"/>
    <col min="10502" max="10502" width="15.7109375" style="29" customWidth="1"/>
    <col min="10503" max="10503" width="19" style="29" customWidth="1"/>
    <col min="10504" max="10504" width="16.7109375" style="29" customWidth="1"/>
    <col min="10505" max="10505" width="15.5703125" style="29" customWidth="1"/>
    <col min="10506" max="10506" width="19" style="29" customWidth="1"/>
    <col min="10507" max="10507" width="16.7109375" style="29" customWidth="1"/>
    <col min="10508" max="10508" width="15.85546875" style="29" customWidth="1"/>
    <col min="10509" max="10509" width="14.7109375" style="29" bestFit="1" customWidth="1"/>
    <col min="10510" max="10749" width="11.42578125" style="29"/>
    <col min="10750" max="10750" width="12" style="29" customWidth="1"/>
    <col min="10751" max="10751" width="11.42578125" style="29"/>
    <col min="10752" max="10752" width="6.140625" style="29" customWidth="1"/>
    <col min="10753" max="10753" width="7.42578125" style="29" customWidth="1"/>
    <col min="10754" max="10754" width="24.7109375" style="29" customWidth="1"/>
    <col min="10755" max="10756" width="12.5703125" style="29" customWidth="1"/>
    <col min="10757" max="10757" width="18" style="29" customWidth="1"/>
    <col min="10758" max="10758" width="15.7109375" style="29" customWidth="1"/>
    <col min="10759" max="10759" width="19" style="29" customWidth="1"/>
    <col min="10760" max="10760" width="16.7109375" style="29" customWidth="1"/>
    <col min="10761" max="10761" width="15.5703125" style="29" customWidth="1"/>
    <col min="10762" max="10762" width="19" style="29" customWidth="1"/>
    <col min="10763" max="10763" width="16.7109375" style="29" customWidth="1"/>
    <col min="10764" max="10764" width="15.85546875" style="29" customWidth="1"/>
    <col min="10765" max="10765" width="14.7109375" style="29" bestFit="1" customWidth="1"/>
    <col min="10766" max="11005" width="11.42578125" style="29"/>
    <col min="11006" max="11006" width="12" style="29" customWidth="1"/>
    <col min="11007" max="11007" width="11.42578125" style="29"/>
    <col min="11008" max="11008" width="6.140625" style="29" customWidth="1"/>
    <col min="11009" max="11009" width="7.42578125" style="29" customWidth="1"/>
    <col min="11010" max="11010" width="24.7109375" style="29" customWidth="1"/>
    <col min="11011" max="11012" width="12.5703125" style="29" customWidth="1"/>
    <col min="11013" max="11013" width="18" style="29" customWidth="1"/>
    <col min="11014" max="11014" width="15.7109375" style="29" customWidth="1"/>
    <col min="11015" max="11015" width="19" style="29" customWidth="1"/>
    <col min="11016" max="11016" width="16.7109375" style="29" customWidth="1"/>
    <col min="11017" max="11017" width="15.5703125" style="29" customWidth="1"/>
    <col min="11018" max="11018" width="19" style="29" customWidth="1"/>
    <col min="11019" max="11019" width="16.7109375" style="29" customWidth="1"/>
    <col min="11020" max="11020" width="15.85546875" style="29" customWidth="1"/>
    <col min="11021" max="11021" width="14.7109375" style="29" bestFit="1" customWidth="1"/>
    <col min="11022" max="11261" width="11.42578125" style="29"/>
    <col min="11262" max="11262" width="12" style="29" customWidth="1"/>
    <col min="11263" max="11263" width="11.42578125" style="29"/>
    <col min="11264" max="11264" width="6.140625" style="29" customWidth="1"/>
    <col min="11265" max="11265" width="7.42578125" style="29" customWidth="1"/>
    <col min="11266" max="11266" width="24.7109375" style="29" customWidth="1"/>
    <col min="11267" max="11268" width="12.5703125" style="29" customWidth="1"/>
    <col min="11269" max="11269" width="18" style="29" customWidth="1"/>
    <col min="11270" max="11270" width="15.7109375" style="29" customWidth="1"/>
    <col min="11271" max="11271" width="19" style="29" customWidth="1"/>
    <col min="11272" max="11272" width="16.7109375" style="29" customWidth="1"/>
    <col min="11273" max="11273" width="15.5703125" style="29" customWidth="1"/>
    <col min="11274" max="11274" width="19" style="29" customWidth="1"/>
    <col min="11275" max="11275" width="16.7109375" style="29" customWidth="1"/>
    <col min="11276" max="11276" width="15.85546875" style="29" customWidth="1"/>
    <col min="11277" max="11277" width="14.7109375" style="29" bestFit="1" customWidth="1"/>
    <col min="11278" max="11517" width="11.42578125" style="29"/>
    <col min="11518" max="11518" width="12" style="29" customWidth="1"/>
    <col min="11519" max="11519" width="11.42578125" style="29"/>
    <col min="11520" max="11520" width="6.140625" style="29" customWidth="1"/>
    <col min="11521" max="11521" width="7.42578125" style="29" customWidth="1"/>
    <col min="11522" max="11522" width="24.7109375" style="29" customWidth="1"/>
    <col min="11523" max="11524" width="12.5703125" style="29" customWidth="1"/>
    <col min="11525" max="11525" width="18" style="29" customWidth="1"/>
    <col min="11526" max="11526" width="15.7109375" style="29" customWidth="1"/>
    <col min="11527" max="11527" width="19" style="29" customWidth="1"/>
    <col min="11528" max="11528" width="16.7109375" style="29" customWidth="1"/>
    <col min="11529" max="11529" width="15.5703125" style="29" customWidth="1"/>
    <col min="11530" max="11530" width="19" style="29" customWidth="1"/>
    <col min="11531" max="11531" width="16.7109375" style="29" customWidth="1"/>
    <col min="11532" max="11532" width="15.85546875" style="29" customWidth="1"/>
    <col min="11533" max="11533" width="14.7109375" style="29" bestFit="1" customWidth="1"/>
    <col min="11534" max="11773" width="11.42578125" style="29"/>
    <col min="11774" max="11774" width="12" style="29" customWidth="1"/>
    <col min="11775" max="11775" width="11.42578125" style="29"/>
    <col min="11776" max="11776" width="6.140625" style="29" customWidth="1"/>
    <col min="11777" max="11777" width="7.42578125" style="29" customWidth="1"/>
    <col min="11778" max="11778" width="24.7109375" style="29" customWidth="1"/>
    <col min="11779" max="11780" width="12.5703125" style="29" customWidth="1"/>
    <col min="11781" max="11781" width="18" style="29" customWidth="1"/>
    <col min="11782" max="11782" width="15.7109375" style="29" customWidth="1"/>
    <col min="11783" max="11783" width="19" style="29" customWidth="1"/>
    <col min="11784" max="11784" width="16.7109375" style="29" customWidth="1"/>
    <col min="11785" max="11785" width="15.5703125" style="29" customWidth="1"/>
    <col min="11786" max="11786" width="19" style="29" customWidth="1"/>
    <col min="11787" max="11787" width="16.7109375" style="29" customWidth="1"/>
    <col min="11788" max="11788" width="15.85546875" style="29" customWidth="1"/>
    <col min="11789" max="11789" width="14.7109375" style="29" bestFit="1" customWidth="1"/>
    <col min="11790" max="12029" width="11.42578125" style="29"/>
    <col min="12030" max="12030" width="12" style="29" customWidth="1"/>
    <col min="12031" max="12031" width="11.42578125" style="29"/>
    <col min="12032" max="12032" width="6.140625" style="29" customWidth="1"/>
    <col min="12033" max="12033" width="7.42578125" style="29" customWidth="1"/>
    <col min="12034" max="12034" width="24.7109375" style="29" customWidth="1"/>
    <col min="12035" max="12036" width="12.5703125" style="29" customWidth="1"/>
    <col min="12037" max="12037" width="18" style="29" customWidth="1"/>
    <col min="12038" max="12038" width="15.7109375" style="29" customWidth="1"/>
    <col min="12039" max="12039" width="19" style="29" customWidth="1"/>
    <col min="12040" max="12040" width="16.7109375" style="29" customWidth="1"/>
    <col min="12041" max="12041" width="15.5703125" style="29" customWidth="1"/>
    <col min="12042" max="12042" width="19" style="29" customWidth="1"/>
    <col min="12043" max="12043" width="16.7109375" style="29" customWidth="1"/>
    <col min="12044" max="12044" width="15.85546875" style="29" customWidth="1"/>
    <col min="12045" max="12045" width="14.7109375" style="29" bestFit="1" customWidth="1"/>
    <col min="12046" max="12285" width="11.42578125" style="29"/>
    <col min="12286" max="12286" width="12" style="29" customWidth="1"/>
    <col min="12287" max="12287" width="11.42578125" style="29"/>
    <col min="12288" max="12288" width="6.140625" style="29" customWidth="1"/>
    <col min="12289" max="12289" width="7.42578125" style="29" customWidth="1"/>
    <col min="12290" max="12290" width="24.7109375" style="29" customWidth="1"/>
    <col min="12291" max="12292" width="12.5703125" style="29" customWidth="1"/>
    <col min="12293" max="12293" width="18" style="29" customWidth="1"/>
    <col min="12294" max="12294" width="15.7109375" style="29" customWidth="1"/>
    <col min="12295" max="12295" width="19" style="29" customWidth="1"/>
    <col min="12296" max="12296" width="16.7109375" style="29" customWidth="1"/>
    <col min="12297" max="12297" width="15.5703125" style="29" customWidth="1"/>
    <col min="12298" max="12298" width="19" style="29" customWidth="1"/>
    <col min="12299" max="12299" width="16.7109375" style="29" customWidth="1"/>
    <col min="12300" max="12300" width="15.85546875" style="29" customWidth="1"/>
    <col min="12301" max="12301" width="14.7109375" style="29" bestFit="1" customWidth="1"/>
    <col min="12302" max="12541" width="11.42578125" style="29"/>
    <col min="12542" max="12542" width="12" style="29" customWidth="1"/>
    <col min="12543" max="12543" width="11.42578125" style="29"/>
    <col min="12544" max="12544" width="6.140625" style="29" customWidth="1"/>
    <col min="12545" max="12545" width="7.42578125" style="29" customWidth="1"/>
    <col min="12546" max="12546" width="24.7109375" style="29" customWidth="1"/>
    <col min="12547" max="12548" width="12.5703125" style="29" customWidth="1"/>
    <col min="12549" max="12549" width="18" style="29" customWidth="1"/>
    <col min="12550" max="12550" width="15.7109375" style="29" customWidth="1"/>
    <col min="12551" max="12551" width="19" style="29" customWidth="1"/>
    <col min="12552" max="12552" width="16.7109375" style="29" customWidth="1"/>
    <col min="12553" max="12553" width="15.5703125" style="29" customWidth="1"/>
    <col min="12554" max="12554" width="19" style="29" customWidth="1"/>
    <col min="12555" max="12555" width="16.7109375" style="29" customWidth="1"/>
    <col min="12556" max="12556" width="15.85546875" style="29" customWidth="1"/>
    <col min="12557" max="12557" width="14.7109375" style="29" bestFit="1" customWidth="1"/>
    <col min="12558" max="12797" width="11.42578125" style="29"/>
    <col min="12798" max="12798" width="12" style="29" customWidth="1"/>
    <col min="12799" max="12799" width="11.42578125" style="29"/>
    <col min="12800" max="12800" width="6.140625" style="29" customWidth="1"/>
    <col min="12801" max="12801" width="7.42578125" style="29" customWidth="1"/>
    <col min="12802" max="12802" width="24.7109375" style="29" customWidth="1"/>
    <col min="12803" max="12804" width="12.5703125" style="29" customWidth="1"/>
    <col min="12805" max="12805" width="18" style="29" customWidth="1"/>
    <col min="12806" max="12806" width="15.7109375" style="29" customWidth="1"/>
    <col min="12807" max="12807" width="19" style="29" customWidth="1"/>
    <col min="12808" max="12808" width="16.7109375" style="29" customWidth="1"/>
    <col min="12809" max="12809" width="15.5703125" style="29" customWidth="1"/>
    <col min="12810" max="12810" width="19" style="29" customWidth="1"/>
    <col min="12811" max="12811" width="16.7109375" style="29" customWidth="1"/>
    <col min="12812" max="12812" width="15.85546875" style="29" customWidth="1"/>
    <col min="12813" max="12813" width="14.7109375" style="29" bestFit="1" customWidth="1"/>
    <col min="12814" max="13053" width="11.42578125" style="29"/>
    <col min="13054" max="13054" width="12" style="29" customWidth="1"/>
    <col min="13055" max="13055" width="11.42578125" style="29"/>
    <col min="13056" max="13056" width="6.140625" style="29" customWidth="1"/>
    <col min="13057" max="13057" width="7.42578125" style="29" customWidth="1"/>
    <col min="13058" max="13058" width="24.7109375" style="29" customWidth="1"/>
    <col min="13059" max="13060" width="12.5703125" style="29" customWidth="1"/>
    <col min="13061" max="13061" width="18" style="29" customWidth="1"/>
    <col min="13062" max="13062" width="15.7109375" style="29" customWidth="1"/>
    <col min="13063" max="13063" width="19" style="29" customWidth="1"/>
    <col min="13064" max="13064" width="16.7109375" style="29" customWidth="1"/>
    <col min="13065" max="13065" width="15.5703125" style="29" customWidth="1"/>
    <col min="13066" max="13066" width="19" style="29" customWidth="1"/>
    <col min="13067" max="13067" width="16.7109375" style="29" customWidth="1"/>
    <col min="13068" max="13068" width="15.85546875" style="29" customWidth="1"/>
    <col min="13069" max="13069" width="14.7109375" style="29" bestFit="1" customWidth="1"/>
    <col min="13070" max="13309" width="11.42578125" style="29"/>
    <col min="13310" max="13310" width="12" style="29" customWidth="1"/>
    <col min="13311" max="13311" width="11.42578125" style="29"/>
    <col min="13312" max="13312" width="6.140625" style="29" customWidth="1"/>
    <col min="13313" max="13313" width="7.42578125" style="29" customWidth="1"/>
    <col min="13314" max="13314" width="24.7109375" style="29" customWidth="1"/>
    <col min="13315" max="13316" width="12.5703125" style="29" customWidth="1"/>
    <col min="13317" max="13317" width="18" style="29" customWidth="1"/>
    <col min="13318" max="13318" width="15.7109375" style="29" customWidth="1"/>
    <col min="13319" max="13319" width="19" style="29" customWidth="1"/>
    <col min="13320" max="13320" width="16.7109375" style="29" customWidth="1"/>
    <col min="13321" max="13321" width="15.5703125" style="29" customWidth="1"/>
    <col min="13322" max="13322" width="19" style="29" customWidth="1"/>
    <col min="13323" max="13323" width="16.7109375" style="29" customWidth="1"/>
    <col min="13324" max="13324" width="15.85546875" style="29" customWidth="1"/>
    <col min="13325" max="13325" width="14.7109375" style="29" bestFit="1" customWidth="1"/>
    <col min="13326" max="13565" width="11.42578125" style="29"/>
    <col min="13566" max="13566" width="12" style="29" customWidth="1"/>
    <col min="13567" max="13567" width="11.42578125" style="29"/>
    <col min="13568" max="13568" width="6.140625" style="29" customWidth="1"/>
    <col min="13569" max="13569" width="7.42578125" style="29" customWidth="1"/>
    <col min="13570" max="13570" width="24.7109375" style="29" customWidth="1"/>
    <col min="13571" max="13572" width="12.5703125" style="29" customWidth="1"/>
    <col min="13573" max="13573" width="18" style="29" customWidth="1"/>
    <col min="13574" max="13574" width="15.7109375" style="29" customWidth="1"/>
    <col min="13575" max="13575" width="19" style="29" customWidth="1"/>
    <col min="13576" max="13576" width="16.7109375" style="29" customWidth="1"/>
    <col min="13577" max="13577" width="15.5703125" style="29" customWidth="1"/>
    <col min="13578" max="13578" width="19" style="29" customWidth="1"/>
    <col min="13579" max="13579" width="16.7109375" style="29" customWidth="1"/>
    <col min="13580" max="13580" width="15.85546875" style="29" customWidth="1"/>
    <col min="13581" max="13581" width="14.7109375" style="29" bestFit="1" customWidth="1"/>
    <col min="13582" max="13821" width="11.42578125" style="29"/>
    <col min="13822" max="13822" width="12" style="29" customWidth="1"/>
    <col min="13823" max="13823" width="11.42578125" style="29"/>
    <col min="13824" max="13824" width="6.140625" style="29" customWidth="1"/>
    <col min="13825" max="13825" width="7.42578125" style="29" customWidth="1"/>
    <col min="13826" max="13826" width="24.7109375" style="29" customWidth="1"/>
    <col min="13827" max="13828" width="12.5703125" style="29" customWidth="1"/>
    <col min="13829" max="13829" width="18" style="29" customWidth="1"/>
    <col min="13830" max="13830" width="15.7109375" style="29" customWidth="1"/>
    <col min="13831" max="13831" width="19" style="29" customWidth="1"/>
    <col min="13832" max="13832" width="16.7109375" style="29" customWidth="1"/>
    <col min="13833" max="13833" width="15.5703125" style="29" customWidth="1"/>
    <col min="13834" max="13834" width="19" style="29" customWidth="1"/>
    <col min="13835" max="13835" width="16.7109375" style="29" customWidth="1"/>
    <col min="13836" max="13836" width="15.85546875" style="29" customWidth="1"/>
    <col min="13837" max="13837" width="14.7109375" style="29" bestFit="1" customWidth="1"/>
    <col min="13838" max="14077" width="11.42578125" style="29"/>
    <col min="14078" max="14078" width="12" style="29" customWidth="1"/>
    <col min="14079" max="14079" width="11.42578125" style="29"/>
    <col min="14080" max="14080" width="6.140625" style="29" customWidth="1"/>
    <col min="14081" max="14081" width="7.42578125" style="29" customWidth="1"/>
    <col min="14082" max="14082" width="24.7109375" style="29" customWidth="1"/>
    <col min="14083" max="14084" width="12.5703125" style="29" customWidth="1"/>
    <col min="14085" max="14085" width="18" style="29" customWidth="1"/>
    <col min="14086" max="14086" width="15.7109375" style="29" customWidth="1"/>
    <col min="14087" max="14087" width="19" style="29" customWidth="1"/>
    <col min="14088" max="14088" width="16.7109375" style="29" customWidth="1"/>
    <col min="14089" max="14089" width="15.5703125" style="29" customWidth="1"/>
    <col min="14090" max="14090" width="19" style="29" customWidth="1"/>
    <col min="14091" max="14091" width="16.7109375" style="29" customWidth="1"/>
    <col min="14092" max="14092" width="15.85546875" style="29" customWidth="1"/>
    <col min="14093" max="14093" width="14.7109375" style="29" bestFit="1" customWidth="1"/>
    <col min="14094" max="14333" width="11.42578125" style="29"/>
    <col min="14334" max="14334" width="12" style="29" customWidth="1"/>
    <col min="14335" max="14335" width="11.42578125" style="29"/>
    <col min="14336" max="14336" width="6.140625" style="29" customWidth="1"/>
    <col min="14337" max="14337" width="7.42578125" style="29" customWidth="1"/>
    <col min="14338" max="14338" width="24.7109375" style="29" customWidth="1"/>
    <col min="14339" max="14340" width="12.5703125" style="29" customWidth="1"/>
    <col min="14341" max="14341" width="18" style="29" customWidth="1"/>
    <col min="14342" max="14342" width="15.7109375" style="29" customWidth="1"/>
    <col min="14343" max="14343" width="19" style="29" customWidth="1"/>
    <col min="14344" max="14344" width="16.7109375" style="29" customWidth="1"/>
    <col min="14345" max="14345" width="15.5703125" style="29" customWidth="1"/>
    <col min="14346" max="14346" width="19" style="29" customWidth="1"/>
    <col min="14347" max="14347" width="16.7109375" style="29" customWidth="1"/>
    <col min="14348" max="14348" width="15.85546875" style="29" customWidth="1"/>
    <col min="14349" max="14349" width="14.7109375" style="29" bestFit="1" customWidth="1"/>
    <col min="14350" max="14589" width="11.42578125" style="29"/>
    <col min="14590" max="14590" width="12" style="29" customWidth="1"/>
    <col min="14591" max="14591" width="11.42578125" style="29"/>
    <col min="14592" max="14592" width="6.140625" style="29" customWidth="1"/>
    <col min="14593" max="14593" width="7.42578125" style="29" customWidth="1"/>
    <col min="14594" max="14594" width="24.7109375" style="29" customWidth="1"/>
    <col min="14595" max="14596" width="12.5703125" style="29" customWidth="1"/>
    <col min="14597" max="14597" width="18" style="29" customWidth="1"/>
    <col min="14598" max="14598" width="15.7109375" style="29" customWidth="1"/>
    <col min="14599" max="14599" width="19" style="29" customWidth="1"/>
    <col min="14600" max="14600" width="16.7109375" style="29" customWidth="1"/>
    <col min="14601" max="14601" width="15.5703125" style="29" customWidth="1"/>
    <col min="14602" max="14602" width="19" style="29" customWidth="1"/>
    <col min="14603" max="14603" width="16.7109375" style="29" customWidth="1"/>
    <col min="14604" max="14604" width="15.85546875" style="29" customWidth="1"/>
    <col min="14605" max="14605" width="14.7109375" style="29" bestFit="1" customWidth="1"/>
    <col min="14606" max="14845" width="11.42578125" style="29"/>
    <col min="14846" max="14846" width="12" style="29" customWidth="1"/>
    <col min="14847" max="14847" width="11.42578125" style="29"/>
    <col min="14848" max="14848" width="6.140625" style="29" customWidth="1"/>
    <col min="14849" max="14849" width="7.42578125" style="29" customWidth="1"/>
    <col min="14850" max="14850" width="24.7109375" style="29" customWidth="1"/>
    <col min="14851" max="14852" width="12.5703125" style="29" customWidth="1"/>
    <col min="14853" max="14853" width="18" style="29" customWidth="1"/>
    <col min="14854" max="14854" width="15.7109375" style="29" customWidth="1"/>
    <col min="14855" max="14855" width="19" style="29" customWidth="1"/>
    <col min="14856" max="14856" width="16.7109375" style="29" customWidth="1"/>
    <col min="14857" max="14857" width="15.5703125" style="29" customWidth="1"/>
    <col min="14858" max="14858" width="19" style="29" customWidth="1"/>
    <col min="14859" max="14859" width="16.7109375" style="29" customWidth="1"/>
    <col min="14860" max="14860" width="15.85546875" style="29" customWidth="1"/>
    <col min="14861" max="14861" width="14.7109375" style="29" bestFit="1" customWidth="1"/>
    <col min="14862" max="15101" width="11.42578125" style="29"/>
    <col min="15102" max="15102" width="12" style="29" customWidth="1"/>
    <col min="15103" max="15103" width="11.42578125" style="29"/>
    <col min="15104" max="15104" width="6.140625" style="29" customWidth="1"/>
    <col min="15105" max="15105" width="7.42578125" style="29" customWidth="1"/>
    <col min="15106" max="15106" width="24.7109375" style="29" customWidth="1"/>
    <col min="15107" max="15108" width="12.5703125" style="29" customWidth="1"/>
    <col min="15109" max="15109" width="18" style="29" customWidth="1"/>
    <col min="15110" max="15110" width="15.7109375" style="29" customWidth="1"/>
    <col min="15111" max="15111" width="19" style="29" customWidth="1"/>
    <col min="15112" max="15112" width="16.7109375" style="29" customWidth="1"/>
    <col min="15113" max="15113" width="15.5703125" style="29" customWidth="1"/>
    <col min="15114" max="15114" width="19" style="29" customWidth="1"/>
    <col min="15115" max="15115" width="16.7109375" style="29" customWidth="1"/>
    <col min="15116" max="15116" width="15.85546875" style="29" customWidth="1"/>
    <col min="15117" max="15117" width="14.7109375" style="29" bestFit="1" customWidth="1"/>
    <col min="15118" max="15357" width="11.42578125" style="29"/>
    <col min="15358" max="15358" width="12" style="29" customWidth="1"/>
    <col min="15359" max="15359" width="11.42578125" style="29"/>
    <col min="15360" max="15360" width="6.140625" style="29" customWidth="1"/>
    <col min="15361" max="15361" width="7.42578125" style="29" customWidth="1"/>
    <col min="15362" max="15362" width="24.7109375" style="29" customWidth="1"/>
    <col min="15363" max="15364" width="12.5703125" style="29" customWidth="1"/>
    <col min="15365" max="15365" width="18" style="29" customWidth="1"/>
    <col min="15366" max="15366" width="15.7109375" style="29" customWidth="1"/>
    <col min="15367" max="15367" width="19" style="29" customWidth="1"/>
    <col min="15368" max="15368" width="16.7109375" style="29" customWidth="1"/>
    <col min="15369" max="15369" width="15.5703125" style="29" customWidth="1"/>
    <col min="15370" max="15370" width="19" style="29" customWidth="1"/>
    <col min="15371" max="15371" width="16.7109375" style="29" customWidth="1"/>
    <col min="15372" max="15372" width="15.85546875" style="29" customWidth="1"/>
    <col min="15373" max="15373" width="14.7109375" style="29" bestFit="1" customWidth="1"/>
    <col min="15374" max="15613" width="11.42578125" style="29"/>
    <col min="15614" max="15614" width="12" style="29" customWidth="1"/>
    <col min="15615" max="15615" width="11.42578125" style="29"/>
    <col min="15616" max="15616" width="6.140625" style="29" customWidth="1"/>
    <col min="15617" max="15617" width="7.42578125" style="29" customWidth="1"/>
    <col min="15618" max="15618" width="24.7109375" style="29" customWidth="1"/>
    <col min="15619" max="15620" width="12.5703125" style="29" customWidth="1"/>
    <col min="15621" max="15621" width="18" style="29" customWidth="1"/>
    <col min="15622" max="15622" width="15.7109375" style="29" customWidth="1"/>
    <col min="15623" max="15623" width="19" style="29" customWidth="1"/>
    <col min="15624" max="15624" width="16.7109375" style="29" customWidth="1"/>
    <col min="15625" max="15625" width="15.5703125" style="29" customWidth="1"/>
    <col min="15626" max="15626" width="19" style="29" customWidth="1"/>
    <col min="15627" max="15627" width="16.7109375" style="29" customWidth="1"/>
    <col min="15628" max="15628" width="15.85546875" style="29" customWidth="1"/>
    <col min="15629" max="15629" width="14.7109375" style="29" bestFit="1" customWidth="1"/>
    <col min="15630" max="15869" width="11.42578125" style="29"/>
    <col min="15870" max="15870" width="12" style="29" customWidth="1"/>
    <col min="15871" max="15871" width="11.42578125" style="29"/>
    <col min="15872" max="15872" width="6.140625" style="29" customWidth="1"/>
    <col min="15873" max="15873" width="7.42578125" style="29" customWidth="1"/>
    <col min="15874" max="15874" width="24.7109375" style="29" customWidth="1"/>
    <col min="15875" max="15876" width="12.5703125" style="29" customWidth="1"/>
    <col min="15877" max="15877" width="18" style="29" customWidth="1"/>
    <col min="15878" max="15878" width="15.7109375" style="29" customWidth="1"/>
    <col min="15879" max="15879" width="19" style="29" customWidth="1"/>
    <col min="15880" max="15880" width="16.7109375" style="29" customWidth="1"/>
    <col min="15881" max="15881" width="15.5703125" style="29" customWidth="1"/>
    <col min="15882" max="15882" width="19" style="29" customWidth="1"/>
    <col min="15883" max="15883" width="16.7109375" style="29" customWidth="1"/>
    <col min="15884" max="15884" width="15.85546875" style="29" customWidth="1"/>
    <col min="15885" max="15885" width="14.7109375" style="29" bestFit="1" customWidth="1"/>
    <col min="15886" max="16125" width="11.42578125" style="29"/>
    <col min="16126" max="16126" width="12" style="29" customWidth="1"/>
    <col min="16127" max="16127" width="11.42578125" style="29"/>
    <col min="16128" max="16128" width="6.140625" style="29" customWidth="1"/>
    <col min="16129" max="16129" width="7.42578125" style="29" customWidth="1"/>
    <col min="16130" max="16130" width="24.7109375" style="29" customWidth="1"/>
    <col min="16131" max="16132" width="12.5703125" style="29" customWidth="1"/>
    <col min="16133" max="16133" width="18" style="29" customWidth="1"/>
    <col min="16134" max="16134" width="15.7109375" style="29" customWidth="1"/>
    <col min="16135" max="16135" width="19" style="29" customWidth="1"/>
    <col min="16136" max="16136" width="16.7109375" style="29" customWidth="1"/>
    <col min="16137" max="16137" width="15.5703125" style="29" customWidth="1"/>
    <col min="16138" max="16138" width="19" style="29" customWidth="1"/>
    <col min="16139" max="16139" width="16.7109375" style="29" customWidth="1"/>
    <col min="16140" max="16140" width="15.85546875" style="29" customWidth="1"/>
    <col min="16141" max="16141" width="14.7109375" style="29" bestFit="1" customWidth="1"/>
    <col min="16142" max="16384" width="11.42578125" style="29"/>
  </cols>
  <sheetData>
    <row r="5" spans="1:12" ht="12.75">
      <c r="A5" s="25"/>
      <c r="B5" s="25"/>
      <c r="C5" s="25"/>
      <c r="D5" s="25"/>
      <c r="E5" s="26"/>
      <c r="F5" s="26"/>
      <c r="G5" s="26"/>
      <c r="H5" s="27"/>
      <c r="J5" s="26"/>
      <c r="L5" s="27" t="s">
        <v>17</v>
      </c>
    </row>
    <row r="6" spans="1:12" ht="12">
      <c r="A6" s="25"/>
      <c r="B6" s="25"/>
      <c r="C6" s="25"/>
      <c r="D6" s="25"/>
      <c r="E6" s="26"/>
      <c r="F6" s="26"/>
      <c r="G6" s="26"/>
      <c r="H6" s="30"/>
      <c r="J6" s="26"/>
      <c r="L6" s="31" t="s">
        <v>18</v>
      </c>
    </row>
    <row r="7" spans="1:12" ht="12">
      <c r="A7" s="25"/>
      <c r="B7" s="25"/>
      <c r="C7" s="25"/>
      <c r="D7" s="25"/>
      <c r="E7" s="26"/>
      <c r="F7" s="26"/>
      <c r="G7" s="26"/>
      <c r="H7" s="30"/>
      <c r="J7" s="26"/>
      <c r="L7" s="30"/>
    </row>
    <row r="8" spans="1:12" ht="15">
      <c r="A8" s="32" t="s">
        <v>19</v>
      </c>
      <c r="B8" s="25"/>
      <c r="C8" s="33"/>
      <c r="D8" s="33"/>
      <c r="E8" s="34"/>
      <c r="F8" s="34"/>
      <c r="G8" s="35"/>
      <c r="H8" s="26"/>
      <c r="I8" s="26"/>
      <c r="J8" s="35"/>
      <c r="K8" s="26"/>
      <c r="L8" s="26"/>
    </row>
    <row r="9" spans="1:12" ht="12.75">
      <c r="A9" s="36"/>
      <c r="B9" s="25"/>
      <c r="C9" s="37"/>
      <c r="D9" s="37"/>
      <c r="E9" s="38"/>
      <c r="F9" s="38"/>
      <c r="G9" s="39"/>
      <c r="H9" s="26"/>
      <c r="I9" s="26"/>
      <c r="J9" s="39"/>
      <c r="K9" s="26"/>
      <c r="L9" s="26"/>
    </row>
    <row r="10" spans="1:12" ht="12.75">
      <c r="A10" s="36" t="s">
        <v>85</v>
      </c>
      <c r="B10" s="25"/>
      <c r="C10" s="37"/>
      <c r="D10" s="37"/>
      <c r="E10" s="40"/>
      <c r="F10" s="40"/>
      <c r="G10" s="39"/>
      <c r="H10" s="26"/>
      <c r="I10" s="26"/>
      <c r="J10" s="39"/>
      <c r="K10" s="26"/>
      <c r="L10" s="26"/>
    </row>
    <row r="11" spans="1:12" ht="13.5" thickBot="1">
      <c r="A11" s="41"/>
      <c r="B11" s="25"/>
      <c r="C11" s="25"/>
      <c r="D11" s="25"/>
      <c r="E11" s="42"/>
      <c r="F11" s="42"/>
      <c r="G11" s="26"/>
      <c r="H11" s="26"/>
      <c r="I11" s="26"/>
      <c r="J11" s="26"/>
      <c r="K11" s="26"/>
      <c r="L11" s="26"/>
    </row>
    <row r="12" spans="1:12" ht="12.75" thickBot="1">
      <c r="A12" s="43"/>
      <c r="B12" s="44"/>
      <c r="C12" s="43"/>
      <c r="D12" s="44"/>
      <c r="E12" s="46"/>
      <c r="F12" s="46"/>
      <c r="G12" s="150" t="s">
        <v>20</v>
      </c>
      <c r="H12" s="151"/>
      <c r="I12" s="152"/>
      <c r="J12" s="150" t="s">
        <v>21</v>
      </c>
      <c r="K12" s="151"/>
      <c r="L12" s="152"/>
    </row>
    <row r="13" spans="1:12">
      <c r="A13" s="153" t="s">
        <v>22</v>
      </c>
      <c r="B13" s="154"/>
      <c r="C13" s="157" t="s">
        <v>23</v>
      </c>
      <c r="D13" s="159" t="s">
        <v>24</v>
      </c>
      <c r="E13" s="161" t="s">
        <v>25</v>
      </c>
      <c r="F13" s="163" t="s">
        <v>26</v>
      </c>
      <c r="G13" s="165" t="s">
        <v>27</v>
      </c>
      <c r="H13" s="165" t="s">
        <v>28</v>
      </c>
      <c r="I13" s="167" t="s">
        <v>29</v>
      </c>
      <c r="J13" s="165" t="s">
        <v>27</v>
      </c>
      <c r="K13" s="165" t="s">
        <v>28</v>
      </c>
      <c r="L13" s="167" t="s">
        <v>29</v>
      </c>
    </row>
    <row r="14" spans="1:12" ht="16.5" customHeight="1" thickBot="1">
      <c r="A14" s="155"/>
      <c r="B14" s="156"/>
      <c r="C14" s="158"/>
      <c r="D14" s="160"/>
      <c r="E14" s="162"/>
      <c r="F14" s="164"/>
      <c r="G14" s="166"/>
      <c r="H14" s="166"/>
      <c r="I14" s="166"/>
      <c r="J14" s="166"/>
      <c r="K14" s="166"/>
      <c r="L14" s="166"/>
    </row>
    <row r="15" spans="1:12" ht="13.5" thickBot="1">
      <c r="A15" s="148" t="s">
        <v>30</v>
      </c>
      <c r="B15" s="149"/>
      <c r="C15" s="104"/>
      <c r="D15" s="49"/>
      <c r="E15" s="50">
        <f>+E17</f>
        <v>4978183894.4699974</v>
      </c>
      <c r="F15" s="50">
        <f t="shared" ref="F15:L15" si="0">+F17</f>
        <v>0</v>
      </c>
      <c r="G15" s="50">
        <f t="shared" si="0"/>
        <v>197235280.92000002</v>
      </c>
      <c r="H15" s="50">
        <f t="shared" si="0"/>
        <v>196985724.23999998</v>
      </c>
      <c r="I15" s="50">
        <f t="shared" si="0"/>
        <v>0</v>
      </c>
      <c r="J15" s="50">
        <f t="shared" si="0"/>
        <v>197235280.92000002</v>
      </c>
      <c r="K15" s="50">
        <f t="shared" si="0"/>
        <v>196985724.23999998</v>
      </c>
      <c r="L15" s="50">
        <f t="shared" si="0"/>
        <v>0</v>
      </c>
    </row>
    <row r="16" spans="1:12" ht="12">
      <c r="A16" s="51"/>
      <c r="B16" s="52"/>
      <c r="C16" s="105"/>
      <c r="D16" s="54"/>
      <c r="E16" s="55"/>
      <c r="F16" s="56"/>
      <c r="G16" s="55"/>
      <c r="H16" s="55"/>
      <c r="I16" s="55"/>
      <c r="J16" s="55"/>
      <c r="K16" s="55"/>
      <c r="L16" s="55"/>
    </row>
    <row r="17" spans="1:12" s="62" customFormat="1" ht="12">
      <c r="A17" s="57" t="s">
        <v>31</v>
      </c>
      <c r="B17" s="58"/>
      <c r="C17" s="106"/>
      <c r="D17" s="60"/>
      <c r="E17" s="61">
        <f>+E19+E21+E25+E29</f>
        <v>4978183894.4699974</v>
      </c>
      <c r="F17" s="61">
        <f t="shared" ref="F17:L17" si="1">+F19+F21+F23+F25+F29</f>
        <v>0</v>
      </c>
      <c r="G17" s="61">
        <f>+G19+G21+G23+G25+G29</f>
        <v>197235280.92000002</v>
      </c>
      <c r="H17" s="61">
        <f>+H19+H21+H23+H25+H29</f>
        <v>196985724.23999998</v>
      </c>
      <c r="I17" s="61">
        <f t="shared" si="1"/>
        <v>0</v>
      </c>
      <c r="J17" s="61">
        <f>+J19+J21+J23+J25+J29</f>
        <v>197235280.92000002</v>
      </c>
      <c r="K17" s="61">
        <f>+K19+K21+K23+K25+K29</f>
        <v>196985724.23999998</v>
      </c>
      <c r="L17" s="61">
        <f t="shared" si="1"/>
        <v>0</v>
      </c>
    </row>
    <row r="18" spans="1:12" ht="12">
      <c r="A18" s="63"/>
      <c r="B18" s="25"/>
      <c r="C18" s="107"/>
      <c r="D18" s="65"/>
      <c r="E18" s="66"/>
      <c r="F18" s="67"/>
      <c r="G18" s="66"/>
      <c r="H18" s="66"/>
      <c r="I18" s="66"/>
      <c r="J18" s="66"/>
      <c r="K18" s="66"/>
      <c r="L18" s="66"/>
    </row>
    <row r="19" spans="1:12" s="62" customFormat="1" ht="12">
      <c r="A19" s="57" t="s">
        <v>32</v>
      </c>
      <c r="B19" s="58"/>
      <c r="C19" s="106"/>
      <c r="D19" s="60"/>
      <c r="E19" s="61"/>
      <c r="F19" s="61"/>
      <c r="G19" s="61"/>
      <c r="H19" s="61"/>
      <c r="I19" s="61"/>
      <c r="J19" s="61"/>
      <c r="K19" s="61"/>
      <c r="L19" s="61"/>
    </row>
    <row r="20" spans="1:12" ht="12">
      <c r="A20" s="63"/>
      <c r="B20" s="25"/>
      <c r="C20" s="107"/>
      <c r="D20" s="65"/>
      <c r="E20" s="66"/>
      <c r="F20" s="67"/>
      <c r="G20" s="70"/>
      <c r="H20" s="66"/>
      <c r="I20" s="66"/>
      <c r="J20" s="70"/>
      <c r="K20" s="66"/>
      <c r="L20" s="66"/>
    </row>
    <row r="21" spans="1:12" s="62" customFormat="1" ht="12">
      <c r="A21" s="72" t="s">
        <v>34</v>
      </c>
      <c r="B21" s="58"/>
      <c r="C21" s="106"/>
      <c r="D21" s="60"/>
      <c r="E21" s="61"/>
      <c r="F21" s="73"/>
      <c r="G21" s="61"/>
      <c r="H21" s="61"/>
      <c r="I21" s="61"/>
      <c r="J21" s="61"/>
      <c r="K21" s="61"/>
      <c r="L21" s="61"/>
    </row>
    <row r="22" spans="1:12" ht="12">
      <c r="A22" s="68"/>
      <c r="B22" s="25"/>
      <c r="C22" s="107"/>
      <c r="D22" s="65"/>
      <c r="E22" s="66"/>
      <c r="F22" s="67"/>
      <c r="G22" s="66"/>
      <c r="H22" s="66"/>
      <c r="I22" s="66"/>
      <c r="J22" s="66"/>
      <c r="K22" s="66"/>
      <c r="L22" s="66"/>
    </row>
    <row r="23" spans="1:12" s="62" customFormat="1" ht="12">
      <c r="A23" s="72" t="s">
        <v>35</v>
      </c>
      <c r="B23" s="58"/>
      <c r="C23" s="106"/>
      <c r="D23" s="60"/>
      <c r="E23" s="61">
        <v>0</v>
      </c>
      <c r="F23" s="61">
        <v>0</v>
      </c>
      <c r="G23" s="61">
        <v>0</v>
      </c>
      <c r="H23" s="61">
        <v>0</v>
      </c>
      <c r="I23" s="61">
        <v>0</v>
      </c>
      <c r="J23" s="61">
        <v>0</v>
      </c>
      <c r="K23" s="61">
        <v>0</v>
      </c>
      <c r="L23" s="61">
        <v>0</v>
      </c>
    </row>
    <row r="24" spans="1:12" ht="12">
      <c r="A24" s="68"/>
      <c r="B24" s="25"/>
      <c r="C24" s="107"/>
      <c r="D24" s="69"/>
      <c r="E24" s="66"/>
      <c r="F24" s="66"/>
      <c r="G24" s="66"/>
      <c r="H24" s="66"/>
      <c r="I24" s="66"/>
      <c r="J24" s="66"/>
      <c r="K24" s="66"/>
      <c r="L24" s="66"/>
    </row>
    <row r="25" spans="1:12" s="62" customFormat="1" ht="12">
      <c r="A25" s="57" t="s">
        <v>37</v>
      </c>
      <c r="B25" s="58"/>
      <c r="C25" s="106"/>
      <c r="D25" s="60"/>
      <c r="E25" s="61">
        <f>+E26+E27</f>
        <v>234202345.16999999</v>
      </c>
      <c r="F25" s="61">
        <f t="shared" ref="F25:L25" si="2">+F26</f>
        <v>0</v>
      </c>
      <c r="G25" s="61">
        <f t="shared" si="2"/>
        <v>4086395.58</v>
      </c>
      <c r="H25" s="61">
        <f>+H26+H27</f>
        <v>5153067.63</v>
      </c>
      <c r="I25" s="61">
        <f t="shared" si="2"/>
        <v>0</v>
      </c>
      <c r="J25" s="61">
        <f t="shared" si="2"/>
        <v>4086395.58</v>
      </c>
      <c r="K25" s="61">
        <f>+K26+K27</f>
        <v>5153067.63</v>
      </c>
      <c r="L25" s="61">
        <f t="shared" si="2"/>
        <v>0</v>
      </c>
    </row>
    <row r="26" spans="1:12" ht="12">
      <c r="A26" s="68" t="s">
        <v>38</v>
      </c>
      <c r="B26" s="25"/>
      <c r="C26" s="107" t="s">
        <v>33</v>
      </c>
      <c r="D26" s="69">
        <v>46418</v>
      </c>
      <c r="E26" s="66">
        <f>+DEVENGADO!O14</f>
        <v>31739797.219999999</v>
      </c>
      <c r="F26" s="67"/>
      <c r="G26" s="66">
        <f>+DEVENGADO!O12</f>
        <v>4086395.58</v>
      </c>
      <c r="H26" s="66">
        <f>+DEVENGADO!O13</f>
        <v>705595.87</v>
      </c>
      <c r="I26" s="66"/>
      <c r="J26" s="66">
        <f>+PAGADO!O12</f>
        <v>4086395.58</v>
      </c>
      <c r="K26" s="66">
        <f>+PAGADO!O13</f>
        <v>705595.87</v>
      </c>
      <c r="L26" s="66"/>
    </row>
    <row r="27" spans="1:12" ht="12">
      <c r="A27" s="68" t="s">
        <v>79</v>
      </c>
      <c r="B27" s="25"/>
      <c r="C27" s="107" t="s">
        <v>33</v>
      </c>
      <c r="D27" s="69" t="s">
        <v>80</v>
      </c>
      <c r="E27" s="66">
        <f>+DEVENGADO!O19</f>
        <v>202462547.94999999</v>
      </c>
      <c r="F27" s="67"/>
      <c r="G27" s="66">
        <f>+DEVENGADO!O17</f>
        <v>0</v>
      </c>
      <c r="H27" s="66">
        <f>+DEVENGADO!O18</f>
        <v>4447471.76</v>
      </c>
      <c r="I27" s="66"/>
      <c r="J27" s="66">
        <f>+PAGADO!O17</f>
        <v>0</v>
      </c>
      <c r="K27" s="66">
        <f>+DEVENGADO!O18</f>
        <v>4447471.76</v>
      </c>
      <c r="L27" s="66"/>
    </row>
    <row r="28" spans="1:12" ht="12">
      <c r="A28" s="68"/>
      <c r="B28" s="25"/>
      <c r="C28" s="107"/>
      <c r="D28" s="65"/>
      <c r="E28" s="66"/>
      <c r="F28" s="67"/>
      <c r="G28" s="66"/>
      <c r="H28" s="66"/>
      <c r="I28" s="66"/>
      <c r="J28" s="66"/>
      <c r="K28" s="66"/>
      <c r="L28" s="66"/>
    </row>
    <row r="29" spans="1:12" s="62" customFormat="1" ht="12">
      <c r="A29" s="74" t="s">
        <v>39</v>
      </c>
      <c r="B29" s="58"/>
      <c r="C29" s="106"/>
      <c r="D29" s="60"/>
      <c r="E29" s="61">
        <f>+E30++E31+E32</f>
        <v>4743981549.2999973</v>
      </c>
      <c r="F29" s="61">
        <f>+F30++F31+F32</f>
        <v>0</v>
      </c>
      <c r="G29" s="61">
        <f t="shared" ref="G29:I29" si="3">+G30++G31+G32</f>
        <v>193148885.34</v>
      </c>
      <c r="H29" s="61">
        <f t="shared" si="3"/>
        <v>191832656.60999998</v>
      </c>
      <c r="I29" s="61">
        <f t="shared" si="3"/>
        <v>0</v>
      </c>
      <c r="J29" s="61">
        <f t="shared" ref="J29" si="4">+J30++J31+J32</f>
        <v>193148885.34</v>
      </c>
      <c r="K29" s="61">
        <f t="shared" ref="K29" si="5">+K30++K31+K32</f>
        <v>191832656.60999998</v>
      </c>
      <c r="L29" s="61">
        <f t="shared" ref="L29" si="6">+L30++L31+L32</f>
        <v>0</v>
      </c>
    </row>
    <row r="30" spans="1:12" ht="12">
      <c r="A30" s="68" t="s">
        <v>40</v>
      </c>
      <c r="B30" s="25"/>
      <c r="C30" s="107" t="s">
        <v>33</v>
      </c>
      <c r="D30" s="69">
        <v>47118</v>
      </c>
      <c r="E30" s="66">
        <f>+DEVENGADO!O24</f>
        <v>2891380284.2999969</v>
      </c>
      <c r="F30" s="66"/>
      <c r="G30" s="66">
        <f>+DEVENGADO!O22</f>
        <v>193148885.34</v>
      </c>
      <c r="H30" s="66">
        <f>+DEVENGADO!O23</f>
        <v>48563640.379999995</v>
      </c>
      <c r="I30" s="66"/>
      <c r="J30" s="66">
        <f>+PAGADO!O22</f>
        <v>193148885.34</v>
      </c>
      <c r="K30" s="66">
        <f>+PAGADO!O23</f>
        <v>48563640.379999995</v>
      </c>
      <c r="L30" s="66"/>
    </row>
    <row r="31" spans="1:12" ht="12">
      <c r="A31" s="68" t="s">
        <v>41</v>
      </c>
      <c r="B31" s="25"/>
      <c r="C31" s="107" t="s">
        <v>33</v>
      </c>
      <c r="D31" s="111"/>
      <c r="E31" s="66">
        <f>+DEVENGADO!O29</f>
        <v>1852583876</v>
      </c>
      <c r="F31" s="66"/>
      <c r="G31" s="66">
        <f>+DEVENGADO!O27</f>
        <v>0</v>
      </c>
      <c r="H31" s="66">
        <f>+DEVENGADO!O28</f>
        <v>143269016.22999999</v>
      </c>
      <c r="I31" s="66"/>
      <c r="J31" s="66">
        <f>+PAGADO!O27</f>
        <v>0</v>
      </c>
      <c r="K31" s="66">
        <f>+DEVENGADO!O28</f>
        <v>143269016.22999999</v>
      </c>
      <c r="L31" s="66"/>
    </row>
    <row r="32" spans="1:12" ht="12">
      <c r="A32" s="68" t="s">
        <v>42</v>
      </c>
      <c r="B32" s="25"/>
      <c r="C32" s="107"/>
      <c r="D32" s="65"/>
      <c r="E32" s="66">
        <f>+E33+E34+E35+E36</f>
        <v>17389</v>
      </c>
      <c r="F32" s="66">
        <f t="shared" ref="F32:I32" si="7">+F33+F34+F35+F36</f>
        <v>0</v>
      </c>
      <c r="G32" s="66">
        <f>+G33+G34+G35+G36</f>
        <v>0</v>
      </c>
      <c r="H32" s="66">
        <f t="shared" si="7"/>
        <v>0</v>
      </c>
      <c r="I32" s="66">
        <f t="shared" si="7"/>
        <v>0</v>
      </c>
      <c r="J32" s="66">
        <f>+J33+J34+J35+J36</f>
        <v>0</v>
      </c>
      <c r="K32" s="66">
        <f t="shared" ref="K32:L32" si="8">+K33+K34+K35+K36</f>
        <v>0</v>
      </c>
      <c r="L32" s="66">
        <f t="shared" si="8"/>
        <v>0</v>
      </c>
    </row>
    <row r="33" spans="1:12" ht="15">
      <c r="A33" s="75" t="s">
        <v>43</v>
      </c>
      <c r="B33" s="25"/>
      <c r="C33" s="107" t="s">
        <v>33</v>
      </c>
      <c r="D33" s="69">
        <v>44154</v>
      </c>
      <c r="E33" s="66">
        <f>+DEVENGADO!E34</f>
        <v>2856</v>
      </c>
      <c r="F33" s="67"/>
      <c r="G33" s="66">
        <f>+DEVENGADO!O32</f>
        <v>0</v>
      </c>
      <c r="H33" s="66">
        <f>+DEVENGADO!O32</f>
        <v>0</v>
      </c>
      <c r="I33" s="66"/>
      <c r="J33" s="66">
        <f>+DEVENGADO!R32</f>
        <v>0</v>
      </c>
      <c r="K33" s="66">
        <f>+DEVENGADO!R32</f>
        <v>0</v>
      </c>
      <c r="L33" s="66"/>
    </row>
    <row r="34" spans="1:12" ht="15">
      <c r="A34" s="75" t="s">
        <v>44</v>
      </c>
      <c r="B34" s="25"/>
      <c r="C34" s="107" t="s">
        <v>33</v>
      </c>
      <c r="D34" s="69">
        <v>43851</v>
      </c>
      <c r="E34" s="66">
        <f>+DEVENGADO!E39</f>
        <v>542</v>
      </c>
      <c r="F34" s="67"/>
      <c r="G34" s="66">
        <f>+DEVENGADO!O37</f>
        <v>0</v>
      </c>
      <c r="H34" s="66">
        <f>+DEVENGADO!O37</f>
        <v>0</v>
      </c>
      <c r="I34" s="66"/>
      <c r="J34" s="66">
        <f>+DEVENGADO!R37</f>
        <v>0</v>
      </c>
      <c r="K34" s="66">
        <f>+DEVENGADO!R37</f>
        <v>0</v>
      </c>
      <c r="L34" s="66"/>
    </row>
    <row r="35" spans="1:12" ht="15">
      <c r="A35" s="75" t="s">
        <v>45</v>
      </c>
      <c r="B35" s="25"/>
      <c r="C35" s="107" t="s">
        <v>33</v>
      </c>
      <c r="D35" s="69">
        <v>44222</v>
      </c>
      <c r="E35" s="66">
        <f>+DEVENGADO!E44</f>
        <v>1210</v>
      </c>
      <c r="F35" s="67"/>
      <c r="G35" s="66">
        <f>+DEVENGADO!O42</f>
        <v>0</v>
      </c>
      <c r="H35" s="66">
        <f>+DEVENGADO!O42</f>
        <v>0</v>
      </c>
      <c r="I35" s="66"/>
      <c r="J35" s="66">
        <f>+DEVENGADO!R42</f>
        <v>0</v>
      </c>
      <c r="K35" s="66">
        <f>+DEVENGADO!R42</f>
        <v>0</v>
      </c>
      <c r="L35" s="66"/>
    </row>
    <row r="36" spans="1:12" ht="15">
      <c r="A36" s="75" t="s">
        <v>46</v>
      </c>
      <c r="B36" s="25"/>
      <c r="C36" s="107" t="s">
        <v>33</v>
      </c>
      <c r="D36" s="69">
        <v>44571</v>
      </c>
      <c r="E36" s="66">
        <f>+DEVENGADO!E49</f>
        <v>12781</v>
      </c>
      <c r="F36" s="67"/>
      <c r="G36" s="66">
        <f>+DEVENGADO!O47</f>
        <v>0</v>
      </c>
      <c r="H36" s="66">
        <f>+DEVENGADO!O47</f>
        <v>0</v>
      </c>
      <c r="I36" s="66"/>
      <c r="J36" s="66">
        <f>+DEVENGADO!R47</f>
        <v>0</v>
      </c>
      <c r="K36" s="66">
        <f>+DEVENGADO!R47</f>
        <v>0</v>
      </c>
      <c r="L36" s="66"/>
    </row>
    <row r="37" spans="1:12" ht="12.75" thickBot="1">
      <c r="A37" s="76"/>
      <c r="B37" s="77"/>
      <c r="C37" s="107"/>
      <c r="D37" s="65"/>
      <c r="E37" s="66"/>
      <c r="F37" s="79"/>
      <c r="G37" s="66"/>
      <c r="H37" s="66"/>
      <c r="I37" s="66"/>
      <c r="J37" s="66"/>
      <c r="K37" s="66"/>
      <c r="L37" s="66"/>
    </row>
    <row r="38" spans="1:12" ht="13.5" hidden="1" thickBot="1">
      <c r="A38" s="148" t="s">
        <v>47</v>
      </c>
      <c r="B38" s="149"/>
      <c r="C38" s="104"/>
      <c r="D38" s="49"/>
      <c r="E38" s="50">
        <f t="shared" ref="E38:L38" si="9">+E40+E43</f>
        <v>0</v>
      </c>
      <c r="F38" s="50">
        <f t="shared" si="9"/>
        <v>0</v>
      </c>
      <c r="G38" s="50">
        <f t="shared" si="9"/>
        <v>0</v>
      </c>
      <c r="H38" s="50">
        <f t="shared" si="9"/>
        <v>0</v>
      </c>
      <c r="I38" s="50">
        <f t="shared" si="9"/>
        <v>0</v>
      </c>
      <c r="J38" s="50">
        <f t="shared" si="9"/>
        <v>0</v>
      </c>
      <c r="K38" s="50">
        <f t="shared" si="9"/>
        <v>0</v>
      </c>
      <c r="L38" s="50">
        <f t="shared" si="9"/>
        <v>0</v>
      </c>
    </row>
    <row r="39" spans="1:12" ht="12" hidden="1">
      <c r="A39" s="63"/>
      <c r="B39" s="25"/>
      <c r="C39" s="107"/>
      <c r="D39" s="65"/>
      <c r="E39" s="66"/>
      <c r="F39" s="66"/>
      <c r="G39" s="66"/>
      <c r="H39" s="66"/>
      <c r="I39" s="66"/>
      <c r="J39" s="66"/>
      <c r="K39" s="66"/>
      <c r="L39" s="66"/>
    </row>
    <row r="40" spans="1:12" s="62" customFormat="1" ht="12" hidden="1">
      <c r="A40" s="57" t="s">
        <v>48</v>
      </c>
      <c r="B40" s="58"/>
      <c r="C40" s="106"/>
      <c r="D40" s="60"/>
      <c r="E40" s="61">
        <f>+E41</f>
        <v>0</v>
      </c>
      <c r="F40" s="61">
        <f t="shared" ref="F40:L40" si="10">+F41</f>
        <v>0</v>
      </c>
      <c r="G40" s="61">
        <f t="shared" si="10"/>
        <v>0</v>
      </c>
      <c r="H40" s="61">
        <f t="shared" si="10"/>
        <v>0</v>
      </c>
      <c r="I40" s="61">
        <f t="shared" si="10"/>
        <v>0</v>
      </c>
      <c r="J40" s="61">
        <f t="shared" si="10"/>
        <v>0</v>
      </c>
      <c r="K40" s="61">
        <f t="shared" si="10"/>
        <v>0</v>
      </c>
      <c r="L40" s="61">
        <f t="shared" si="10"/>
        <v>0</v>
      </c>
    </row>
    <row r="41" spans="1:12" ht="12" hidden="1">
      <c r="A41" s="68"/>
      <c r="B41" s="25"/>
      <c r="C41" s="107"/>
      <c r="D41" s="69"/>
      <c r="E41" s="66">
        <v>0</v>
      </c>
      <c r="F41" s="66">
        <v>0</v>
      </c>
      <c r="G41" s="66">
        <f>+DEVENGADO!O42</f>
        <v>0</v>
      </c>
      <c r="H41" s="66">
        <f>+DEVENGADO!O43</f>
        <v>0</v>
      </c>
      <c r="I41" s="66">
        <v>0</v>
      </c>
      <c r="J41" s="66">
        <v>0</v>
      </c>
      <c r="K41" s="66">
        <v>0</v>
      </c>
      <c r="L41" s="66">
        <v>0</v>
      </c>
    </row>
    <row r="42" spans="1:12" ht="12" hidden="1">
      <c r="A42" s="63"/>
      <c r="B42" s="25"/>
      <c r="C42" s="107"/>
      <c r="D42" s="65"/>
      <c r="E42" s="66"/>
      <c r="F42" s="66"/>
      <c r="G42" s="66"/>
      <c r="H42" s="66"/>
      <c r="I42" s="66"/>
      <c r="J42" s="66"/>
      <c r="K42" s="66"/>
      <c r="L42" s="66"/>
    </row>
    <row r="43" spans="1:12" s="62" customFormat="1" ht="12" hidden="1">
      <c r="A43" s="57" t="s">
        <v>49</v>
      </c>
      <c r="B43" s="58"/>
      <c r="C43" s="106"/>
      <c r="D43" s="60"/>
      <c r="E43" s="61"/>
      <c r="F43" s="61"/>
      <c r="G43" s="61"/>
      <c r="H43" s="61"/>
      <c r="I43" s="61"/>
      <c r="J43" s="61"/>
      <c r="K43" s="61"/>
      <c r="L43" s="61"/>
    </row>
    <row r="44" spans="1:12" ht="12.75" hidden="1" thickBot="1">
      <c r="A44" s="63"/>
      <c r="B44" s="25"/>
      <c r="C44" s="107"/>
      <c r="D44" s="65"/>
      <c r="E44" s="66"/>
      <c r="F44" s="66"/>
      <c r="G44" s="66"/>
      <c r="H44" s="66"/>
      <c r="I44" s="66"/>
      <c r="J44" s="66"/>
      <c r="K44" s="66"/>
      <c r="L44" s="66"/>
    </row>
    <row r="45" spans="1:12" ht="13.5" hidden="1" thickBot="1">
      <c r="A45" s="148" t="s">
        <v>50</v>
      </c>
      <c r="B45" s="149"/>
      <c r="C45" s="104"/>
      <c r="D45" s="49"/>
      <c r="E45" s="50">
        <f>+E48+E50+E52</f>
        <v>0</v>
      </c>
      <c r="F45" s="50">
        <f t="shared" ref="F45:L45" si="11">+F48+F50+F52</f>
        <v>0</v>
      </c>
      <c r="G45" s="50">
        <f>+G48+G50+G52</f>
        <v>0</v>
      </c>
      <c r="H45" s="50">
        <f>+H48+H50+H52</f>
        <v>0</v>
      </c>
      <c r="I45" s="50">
        <f>+I48+I50+I52</f>
        <v>0</v>
      </c>
      <c r="J45" s="50">
        <f t="shared" si="11"/>
        <v>0</v>
      </c>
      <c r="K45" s="50">
        <f t="shared" si="11"/>
        <v>0</v>
      </c>
      <c r="L45" s="50">
        <f t="shared" si="11"/>
        <v>0</v>
      </c>
    </row>
    <row r="46" spans="1:12" ht="12" hidden="1">
      <c r="A46" s="63"/>
      <c r="B46" s="25"/>
      <c r="C46" s="107"/>
      <c r="D46" s="65"/>
      <c r="E46" s="66"/>
      <c r="F46" s="66"/>
      <c r="G46" s="66"/>
      <c r="H46" s="66"/>
      <c r="I46" s="66"/>
      <c r="J46" s="66"/>
      <c r="K46" s="66"/>
      <c r="L46" s="66"/>
    </row>
    <row r="47" spans="1:12" ht="12" hidden="1">
      <c r="A47" s="63"/>
      <c r="B47" s="25"/>
      <c r="C47" s="107"/>
      <c r="D47" s="65"/>
      <c r="E47" s="66"/>
      <c r="F47" s="66"/>
      <c r="G47" s="66"/>
      <c r="H47" s="67"/>
      <c r="I47" s="67"/>
      <c r="J47" s="66"/>
      <c r="K47" s="67"/>
      <c r="L47" s="67"/>
    </row>
    <row r="48" spans="1:12" s="62" customFormat="1" ht="12" hidden="1">
      <c r="A48" s="72" t="s">
        <v>51</v>
      </c>
      <c r="B48" s="58"/>
      <c r="C48" s="106"/>
      <c r="D48" s="60"/>
      <c r="E48" s="61"/>
      <c r="F48" s="61"/>
      <c r="G48" s="61"/>
      <c r="H48" s="73"/>
      <c r="I48" s="73"/>
      <c r="J48" s="61"/>
      <c r="K48" s="73"/>
      <c r="L48" s="73"/>
    </row>
    <row r="49" spans="1:12" ht="12" hidden="1">
      <c r="A49" s="63"/>
      <c r="B49" s="25"/>
      <c r="C49" s="107"/>
      <c r="D49" s="65"/>
      <c r="E49" s="66"/>
      <c r="F49" s="66"/>
      <c r="G49" s="66"/>
      <c r="H49" s="67"/>
      <c r="I49" s="67"/>
      <c r="J49" s="66"/>
      <c r="K49" s="67"/>
      <c r="L49" s="67"/>
    </row>
    <row r="50" spans="1:12" s="62" customFormat="1" ht="12" hidden="1">
      <c r="A50" s="72" t="s">
        <v>52</v>
      </c>
      <c r="B50" s="58"/>
      <c r="C50" s="106"/>
      <c r="D50" s="60"/>
      <c r="E50" s="61"/>
      <c r="F50" s="61"/>
      <c r="G50" s="61"/>
      <c r="H50" s="73"/>
      <c r="I50" s="73"/>
      <c r="J50" s="61"/>
      <c r="K50" s="73"/>
      <c r="L50" s="73"/>
    </row>
    <row r="51" spans="1:12" ht="12" hidden="1">
      <c r="A51" s="63"/>
      <c r="B51" s="25"/>
      <c r="C51" s="107"/>
      <c r="D51" s="65"/>
      <c r="E51" s="66"/>
      <c r="F51" s="66"/>
      <c r="G51" s="66"/>
      <c r="H51" s="67"/>
      <c r="I51" s="67"/>
      <c r="J51" s="66"/>
      <c r="K51" s="67"/>
      <c r="L51" s="67"/>
    </row>
    <row r="52" spans="1:12" s="62" customFormat="1" ht="12" hidden="1">
      <c r="A52" s="72" t="s">
        <v>39</v>
      </c>
      <c r="B52" s="58"/>
      <c r="C52" s="106"/>
      <c r="D52" s="60"/>
      <c r="E52" s="61"/>
      <c r="F52" s="61"/>
      <c r="G52" s="61"/>
      <c r="H52" s="61"/>
      <c r="I52" s="61"/>
      <c r="J52" s="61"/>
      <c r="K52" s="61"/>
      <c r="L52" s="61"/>
    </row>
    <row r="53" spans="1:12" ht="12" hidden="1">
      <c r="A53" s="63"/>
      <c r="B53" s="25"/>
      <c r="C53" s="107"/>
      <c r="D53" s="65"/>
      <c r="E53" s="66"/>
      <c r="F53" s="66"/>
      <c r="G53" s="66"/>
      <c r="H53" s="66"/>
      <c r="I53" s="66"/>
      <c r="J53" s="66"/>
      <c r="K53" s="66"/>
      <c r="L53" s="66"/>
    </row>
    <row r="54" spans="1:12" ht="12.75" hidden="1" thickBot="1">
      <c r="A54" s="63"/>
      <c r="B54" s="25"/>
      <c r="C54" s="107"/>
      <c r="D54" s="65"/>
      <c r="E54" s="66"/>
      <c r="F54" s="66"/>
      <c r="G54" s="66"/>
      <c r="H54" s="66"/>
      <c r="I54" s="66"/>
      <c r="J54" s="66"/>
      <c r="K54" s="66"/>
      <c r="L54" s="66"/>
    </row>
    <row r="55" spans="1:12" ht="12.75" hidden="1" thickBot="1">
      <c r="A55" s="43" t="s">
        <v>53</v>
      </c>
      <c r="B55" s="44"/>
      <c r="C55" s="104"/>
      <c r="D55" s="49"/>
      <c r="E55" s="50"/>
      <c r="F55" s="50"/>
      <c r="G55" s="50"/>
      <c r="H55" s="50"/>
      <c r="I55" s="50"/>
      <c r="J55" s="50"/>
      <c r="K55" s="50"/>
      <c r="L55" s="50"/>
    </row>
    <row r="56" spans="1:12" ht="12" hidden="1">
      <c r="A56" s="63"/>
      <c r="B56" s="25"/>
      <c r="C56" s="107"/>
      <c r="D56" s="65"/>
      <c r="E56" s="66"/>
      <c r="F56" s="66"/>
      <c r="G56" s="66"/>
      <c r="H56" s="66"/>
      <c r="I56" s="66"/>
      <c r="J56" s="66"/>
      <c r="K56" s="66"/>
      <c r="L56" s="66"/>
    </row>
    <row r="57" spans="1:12" ht="12" hidden="1">
      <c r="A57" s="80" t="s">
        <v>54</v>
      </c>
      <c r="B57" s="25"/>
      <c r="C57" s="107"/>
      <c r="D57" s="65"/>
      <c r="E57" s="66"/>
      <c r="F57" s="66"/>
      <c r="G57" s="66"/>
      <c r="H57" s="66"/>
      <c r="I57" s="66"/>
      <c r="J57" s="66"/>
      <c r="K57" s="66"/>
      <c r="L57" s="66"/>
    </row>
    <row r="58" spans="1:12" ht="12.75" hidden="1" thickBot="1">
      <c r="A58" s="63"/>
      <c r="B58" s="25"/>
      <c r="C58" s="107"/>
      <c r="D58" s="65"/>
      <c r="E58" s="66"/>
      <c r="F58" s="66"/>
      <c r="G58" s="66"/>
      <c r="H58" s="66"/>
      <c r="I58" s="66"/>
      <c r="J58" s="66"/>
      <c r="K58" s="66"/>
      <c r="L58" s="66"/>
    </row>
    <row r="59" spans="1:12" ht="13.5" hidden="1" thickBot="1">
      <c r="A59" s="148" t="s">
        <v>55</v>
      </c>
      <c r="B59" s="149"/>
      <c r="C59" s="104"/>
      <c r="D59" s="49"/>
      <c r="E59" s="50"/>
      <c r="F59" s="50"/>
      <c r="G59" s="50"/>
      <c r="H59" s="50"/>
      <c r="I59" s="50"/>
      <c r="J59" s="50"/>
      <c r="K59" s="50"/>
      <c r="L59" s="50"/>
    </row>
    <row r="60" spans="1:12" ht="12" hidden="1">
      <c r="A60" s="63"/>
      <c r="B60" s="25"/>
      <c r="C60" s="107"/>
      <c r="D60" s="65"/>
      <c r="E60" s="56"/>
      <c r="F60" s="56"/>
      <c r="G60" s="56"/>
      <c r="H60" s="56"/>
      <c r="I60" s="56"/>
      <c r="J60" s="56"/>
      <c r="K60" s="56"/>
      <c r="L60" s="56"/>
    </row>
    <row r="61" spans="1:12" ht="12" hidden="1">
      <c r="A61" s="63" t="s">
        <v>56</v>
      </c>
      <c r="B61" s="25"/>
      <c r="C61" s="107"/>
      <c r="D61" s="65"/>
      <c r="E61" s="67"/>
      <c r="F61" s="67"/>
      <c r="G61" s="67"/>
      <c r="H61" s="67"/>
      <c r="I61" s="67"/>
      <c r="J61" s="67"/>
      <c r="K61" s="67"/>
      <c r="L61" s="67"/>
    </row>
    <row r="62" spans="1:12" ht="12" hidden="1">
      <c r="A62" s="63" t="s">
        <v>57</v>
      </c>
      <c r="B62" s="25"/>
      <c r="C62" s="107"/>
      <c r="D62" s="65"/>
      <c r="E62" s="67"/>
      <c r="F62" s="67"/>
      <c r="G62" s="67"/>
      <c r="H62" s="67"/>
      <c r="I62" s="67"/>
      <c r="J62" s="67"/>
      <c r="K62" s="67"/>
      <c r="L62" s="67"/>
    </row>
    <row r="63" spans="1:12" ht="12" hidden="1">
      <c r="A63" s="63"/>
      <c r="B63" s="25"/>
      <c r="C63" s="107"/>
      <c r="D63" s="65"/>
      <c r="E63" s="67"/>
      <c r="F63" s="67"/>
      <c r="G63" s="67"/>
      <c r="H63" s="67"/>
      <c r="I63" s="67"/>
      <c r="J63" s="67"/>
      <c r="K63" s="67"/>
      <c r="L63" s="67"/>
    </row>
    <row r="64" spans="1:12" ht="12" hidden="1">
      <c r="A64" s="63" t="s">
        <v>58</v>
      </c>
      <c r="B64" s="25"/>
      <c r="C64" s="107"/>
      <c r="D64" s="65"/>
      <c r="E64" s="67"/>
      <c r="F64" s="67"/>
      <c r="G64" s="67"/>
      <c r="H64" s="67"/>
      <c r="I64" s="67"/>
      <c r="J64" s="67"/>
      <c r="K64" s="67"/>
      <c r="L64" s="67"/>
    </row>
    <row r="65" spans="1:12" ht="12" hidden="1">
      <c r="A65" s="63"/>
      <c r="B65" s="25"/>
      <c r="C65" s="107"/>
      <c r="D65" s="65"/>
      <c r="E65" s="67"/>
      <c r="F65" s="67"/>
      <c r="G65" s="67"/>
      <c r="H65" s="67"/>
      <c r="I65" s="67"/>
      <c r="J65" s="67"/>
      <c r="K65" s="67"/>
      <c r="L65" s="67"/>
    </row>
    <row r="66" spans="1:12" ht="12" hidden="1">
      <c r="A66" s="63"/>
      <c r="B66" s="25"/>
      <c r="C66" s="107"/>
      <c r="D66" s="65"/>
      <c r="E66" s="67"/>
      <c r="F66" s="67"/>
      <c r="G66" s="67"/>
      <c r="H66" s="67"/>
      <c r="I66" s="67"/>
      <c r="J66" s="67"/>
      <c r="K66" s="67"/>
      <c r="L66" s="67"/>
    </row>
    <row r="67" spans="1:12" ht="12" hidden="1">
      <c r="A67" s="63" t="s">
        <v>59</v>
      </c>
      <c r="B67" s="25"/>
      <c r="C67" s="107"/>
      <c r="D67" s="65"/>
      <c r="E67" s="67"/>
      <c r="F67" s="67"/>
      <c r="G67" s="67"/>
      <c r="H67" s="67"/>
      <c r="I67" s="67"/>
      <c r="J67" s="67"/>
      <c r="K67" s="67"/>
      <c r="L67" s="67"/>
    </row>
    <row r="68" spans="1:12" ht="12.75" hidden="1" thickBot="1">
      <c r="A68" s="63"/>
      <c r="B68" s="25"/>
      <c r="C68" s="107"/>
      <c r="D68" s="65"/>
      <c r="E68" s="79"/>
      <c r="F68" s="79"/>
      <c r="G68" s="79"/>
      <c r="H68" s="79"/>
      <c r="I68" s="79"/>
      <c r="J68" s="79"/>
      <c r="K68" s="79"/>
      <c r="L68" s="79"/>
    </row>
    <row r="69" spans="1:12" ht="15" hidden="1" thickBot="1">
      <c r="A69" s="47" t="s">
        <v>60</v>
      </c>
      <c r="B69" s="48"/>
      <c r="C69" s="104"/>
      <c r="D69" s="49"/>
      <c r="E69" s="81"/>
      <c r="F69" s="81"/>
      <c r="G69" s="81"/>
      <c r="H69" s="81"/>
      <c r="I69" s="81"/>
      <c r="J69" s="81"/>
      <c r="K69" s="81"/>
      <c r="L69" s="81"/>
    </row>
    <row r="70" spans="1:12" ht="12" hidden="1">
      <c r="A70" s="51" t="s">
        <v>61</v>
      </c>
      <c r="B70" s="52" t="s">
        <v>62</v>
      </c>
      <c r="C70" s="105"/>
      <c r="D70" s="54"/>
      <c r="E70" s="56"/>
      <c r="F70" s="56"/>
      <c r="G70" s="56"/>
      <c r="H70" s="56"/>
      <c r="I70" s="56"/>
      <c r="J70" s="56"/>
      <c r="K70" s="56"/>
      <c r="L70" s="56"/>
    </row>
    <row r="71" spans="1:12" ht="12.75" hidden="1">
      <c r="A71" s="63" t="s">
        <v>61</v>
      </c>
      <c r="B71" s="82" t="s">
        <v>63</v>
      </c>
      <c r="C71" s="106"/>
      <c r="D71" s="60"/>
      <c r="E71" s="73"/>
      <c r="F71" s="73"/>
      <c r="G71" s="73"/>
      <c r="H71" s="73"/>
      <c r="I71" s="73"/>
      <c r="J71" s="73"/>
      <c r="K71" s="73"/>
      <c r="L71" s="73"/>
    </row>
    <row r="72" spans="1:12" ht="12.75" hidden="1" thickBot="1">
      <c r="A72" s="63"/>
      <c r="B72" s="25"/>
      <c r="C72" s="107"/>
      <c r="D72" s="65"/>
      <c r="E72" s="79"/>
      <c r="F72" s="79"/>
      <c r="G72" s="79"/>
      <c r="H72" s="79"/>
      <c r="I72" s="79"/>
      <c r="J72" s="79"/>
      <c r="K72" s="79"/>
      <c r="L72" s="79"/>
    </row>
    <row r="73" spans="1:12" ht="15" hidden="1" thickBot="1">
      <c r="A73" s="148" t="s">
        <v>64</v>
      </c>
      <c r="B73" s="149"/>
      <c r="C73" s="104"/>
      <c r="D73" s="49"/>
      <c r="E73" s="81"/>
      <c r="F73" s="81"/>
      <c r="G73" s="81"/>
      <c r="H73" s="81"/>
      <c r="I73" s="81"/>
      <c r="J73" s="81"/>
      <c r="K73" s="81"/>
      <c r="L73" s="81"/>
    </row>
    <row r="74" spans="1:12" ht="13.5" hidden="1" thickBot="1">
      <c r="A74" s="47"/>
      <c r="B74" s="48"/>
      <c r="C74" s="104"/>
      <c r="D74" s="49"/>
      <c r="E74" s="81"/>
      <c r="F74" s="81"/>
      <c r="G74" s="81"/>
      <c r="H74" s="81"/>
      <c r="I74" s="81"/>
      <c r="J74" s="81"/>
      <c r="K74" s="81"/>
      <c r="L74" s="81"/>
    </row>
    <row r="75" spans="1:12" s="62" customFormat="1" ht="13.5" hidden="1" thickBot="1">
      <c r="A75" s="168" t="s">
        <v>65</v>
      </c>
      <c r="B75" s="169"/>
      <c r="C75" s="108"/>
      <c r="D75" s="84"/>
      <c r="E75" s="85">
        <f t="shared" ref="E75:L75" si="12">+E77+E78+E79</f>
        <v>0</v>
      </c>
      <c r="F75" s="85">
        <f t="shared" si="12"/>
        <v>0</v>
      </c>
      <c r="G75" s="85">
        <f t="shared" si="12"/>
        <v>0</v>
      </c>
      <c r="H75" s="85">
        <f t="shared" si="12"/>
        <v>0</v>
      </c>
      <c r="I75" s="85">
        <f t="shared" si="12"/>
        <v>0</v>
      </c>
      <c r="J75" s="85">
        <f t="shared" si="12"/>
        <v>0</v>
      </c>
      <c r="K75" s="85">
        <f t="shared" si="12"/>
        <v>0</v>
      </c>
      <c r="L75" s="85">
        <f t="shared" si="12"/>
        <v>0</v>
      </c>
    </row>
    <row r="76" spans="1:12" ht="12.75" hidden="1">
      <c r="A76" s="86"/>
      <c r="B76" s="87"/>
      <c r="C76" s="105"/>
      <c r="D76" s="54"/>
      <c r="E76" s="56"/>
      <c r="F76" s="56"/>
      <c r="G76" s="56"/>
      <c r="H76" s="56"/>
      <c r="I76" s="56"/>
      <c r="J76" s="56"/>
      <c r="K76" s="56"/>
      <c r="L76" s="56"/>
    </row>
    <row r="77" spans="1:12" s="62" customFormat="1" ht="12.75" hidden="1">
      <c r="A77" s="57" t="s">
        <v>66</v>
      </c>
      <c r="B77" s="32"/>
      <c r="C77" s="106" t="s">
        <v>36</v>
      </c>
      <c r="D77" s="60"/>
      <c r="E77" s="73">
        <v>0</v>
      </c>
      <c r="F77" s="73">
        <v>0</v>
      </c>
      <c r="G77" s="73">
        <v>0</v>
      </c>
      <c r="H77" s="73">
        <v>0</v>
      </c>
      <c r="I77" s="73">
        <v>0</v>
      </c>
      <c r="J77" s="73">
        <v>0</v>
      </c>
      <c r="K77" s="73">
        <v>0</v>
      </c>
      <c r="L77" s="73">
        <v>0</v>
      </c>
    </row>
    <row r="78" spans="1:12" s="62" customFormat="1" ht="12.75" hidden="1">
      <c r="A78" s="57" t="s">
        <v>67</v>
      </c>
      <c r="B78" s="32"/>
      <c r="C78" s="106" t="s">
        <v>36</v>
      </c>
      <c r="D78" s="60"/>
      <c r="E78" s="73">
        <v>0</v>
      </c>
      <c r="F78" s="73">
        <v>0</v>
      </c>
      <c r="G78" s="73">
        <v>0</v>
      </c>
      <c r="H78" s="73">
        <v>0</v>
      </c>
      <c r="I78" s="73">
        <v>0</v>
      </c>
      <c r="J78" s="73">
        <v>0</v>
      </c>
      <c r="K78" s="73">
        <v>0</v>
      </c>
      <c r="L78" s="73">
        <v>0</v>
      </c>
    </row>
    <row r="79" spans="1:12" s="62" customFormat="1" ht="12.75" hidden="1">
      <c r="A79" s="57" t="s">
        <v>68</v>
      </c>
      <c r="B79" s="32"/>
      <c r="C79" s="106"/>
      <c r="D79" s="60"/>
      <c r="E79" s="73">
        <v>0</v>
      </c>
      <c r="F79" s="73">
        <v>0</v>
      </c>
      <c r="G79" s="73">
        <v>0</v>
      </c>
      <c r="H79" s="73">
        <v>0</v>
      </c>
      <c r="I79" s="73">
        <v>0</v>
      </c>
      <c r="J79" s="73">
        <v>0</v>
      </c>
      <c r="K79" s="73">
        <v>0</v>
      </c>
      <c r="L79" s="73">
        <v>0</v>
      </c>
    </row>
    <row r="80" spans="1:12" ht="13.5" hidden="1" thickBot="1">
      <c r="A80" s="90"/>
      <c r="B80" s="82"/>
      <c r="C80" s="107"/>
      <c r="D80" s="65"/>
      <c r="E80" s="67"/>
      <c r="F80" s="67"/>
      <c r="G80" s="67"/>
      <c r="H80" s="67"/>
      <c r="I80" s="67"/>
      <c r="J80" s="67"/>
      <c r="K80" s="67"/>
      <c r="L80" s="67"/>
    </row>
    <row r="81" spans="1:13" ht="13.5" thickBot="1">
      <c r="A81" s="168" t="s">
        <v>69</v>
      </c>
      <c r="B81" s="169"/>
      <c r="C81" s="108"/>
      <c r="D81" s="84"/>
      <c r="E81" s="85">
        <f>+E15+E38+E45+E55+E59+E69+E73+E75</f>
        <v>4978183894.4699974</v>
      </c>
      <c r="F81" s="85">
        <f t="shared" ref="F81:L81" si="13">+F15+F38+F45+F55+F59+F69+F73+F75</f>
        <v>0</v>
      </c>
      <c r="G81" s="85">
        <f t="shared" si="13"/>
        <v>197235280.92000002</v>
      </c>
      <c r="H81" s="85">
        <f t="shared" si="13"/>
        <v>196985724.23999998</v>
      </c>
      <c r="I81" s="85">
        <f t="shared" si="13"/>
        <v>0</v>
      </c>
      <c r="J81" s="85">
        <f t="shared" si="13"/>
        <v>197235280.92000002</v>
      </c>
      <c r="K81" s="85">
        <f t="shared" si="13"/>
        <v>196985724.23999998</v>
      </c>
      <c r="L81" s="85">
        <f t="shared" si="13"/>
        <v>0</v>
      </c>
      <c r="M81" s="91"/>
    </row>
    <row r="82" spans="1:13" ht="13.5" hidden="1" thickBot="1">
      <c r="A82" s="47"/>
      <c r="B82" s="48"/>
      <c r="C82" s="108"/>
      <c r="D82" s="84"/>
      <c r="E82" s="85"/>
      <c r="F82" s="85"/>
      <c r="G82" s="85"/>
      <c r="H82" s="85"/>
      <c r="I82" s="85"/>
      <c r="J82" s="85"/>
      <c r="K82" s="85"/>
      <c r="L82" s="85"/>
    </row>
    <row r="83" spans="1:13" ht="15" hidden="1" thickBot="1">
      <c r="A83" s="47" t="s">
        <v>70</v>
      </c>
      <c r="B83" s="48"/>
      <c r="C83" s="108"/>
      <c r="D83" s="84"/>
      <c r="E83" s="85"/>
      <c r="F83" s="85"/>
      <c r="G83" s="85"/>
      <c r="H83" s="85"/>
      <c r="I83" s="85"/>
      <c r="J83" s="85"/>
      <c r="K83" s="85"/>
      <c r="L83" s="85"/>
    </row>
    <row r="84" spans="1:13" ht="12" hidden="1">
      <c r="A84" s="51" t="s">
        <v>61</v>
      </c>
      <c r="B84" s="52" t="s">
        <v>62</v>
      </c>
      <c r="C84" s="105"/>
      <c r="D84" s="54"/>
      <c r="E84" s="56"/>
      <c r="F84" s="56"/>
      <c r="G84" s="56"/>
      <c r="H84" s="56"/>
      <c r="I84" s="56"/>
      <c r="J84" s="56"/>
      <c r="K84" s="56"/>
      <c r="L84" s="56"/>
    </row>
    <row r="85" spans="1:13" ht="12.75" hidden="1">
      <c r="A85" s="63" t="s">
        <v>61</v>
      </c>
      <c r="B85" s="82" t="s">
        <v>63</v>
      </c>
      <c r="C85" s="106"/>
      <c r="D85" s="60"/>
      <c r="E85" s="73"/>
      <c r="F85" s="73"/>
      <c r="G85" s="73"/>
      <c r="H85" s="73"/>
      <c r="I85" s="73"/>
      <c r="J85" s="73"/>
      <c r="K85" s="73"/>
      <c r="L85" s="73"/>
    </row>
    <row r="86" spans="1:13" ht="13.5" hidden="1" thickBot="1">
      <c r="A86" s="63"/>
      <c r="B86" s="92"/>
      <c r="C86" s="109"/>
      <c r="D86" s="94"/>
      <c r="E86" s="95"/>
      <c r="F86" s="95"/>
      <c r="G86" s="95"/>
      <c r="H86" s="95"/>
      <c r="I86" s="95"/>
      <c r="J86" s="95"/>
      <c r="K86" s="95"/>
      <c r="L86" s="95"/>
    </row>
    <row r="87" spans="1:13" ht="13.5" hidden="1" thickBot="1">
      <c r="A87" s="148" t="s">
        <v>71</v>
      </c>
      <c r="B87" s="149"/>
      <c r="C87" s="104"/>
      <c r="D87" s="49"/>
      <c r="E87" s="85"/>
      <c r="F87" s="85"/>
      <c r="G87" s="85">
        <f t="shared" ref="G87:L87" si="14">SUM(G88:G89)</f>
        <v>0</v>
      </c>
      <c r="H87" s="85">
        <f t="shared" si="14"/>
        <v>0</v>
      </c>
      <c r="I87" s="85">
        <f t="shared" si="14"/>
        <v>0</v>
      </c>
      <c r="J87" s="85">
        <f t="shared" si="14"/>
        <v>0</v>
      </c>
      <c r="K87" s="85">
        <f t="shared" si="14"/>
        <v>0</v>
      </c>
      <c r="L87" s="85">
        <f t="shared" si="14"/>
        <v>0</v>
      </c>
    </row>
    <row r="88" spans="1:13" ht="12" hidden="1">
      <c r="A88" s="63" t="s">
        <v>72</v>
      </c>
      <c r="B88" s="25"/>
      <c r="C88" s="107"/>
      <c r="D88" s="65"/>
      <c r="E88" s="56"/>
      <c r="F88" s="67"/>
      <c r="G88" s="67"/>
      <c r="H88" s="67"/>
      <c r="I88" s="67"/>
      <c r="J88" s="67"/>
      <c r="K88" s="67"/>
      <c r="L88" s="67"/>
    </row>
    <row r="89" spans="1:13" ht="12" hidden="1">
      <c r="A89" s="63" t="s">
        <v>73</v>
      </c>
      <c r="B89" s="25"/>
      <c r="C89" s="107"/>
      <c r="D89" s="65"/>
      <c r="E89" s="67"/>
      <c r="F89" s="67"/>
      <c r="G89" s="67"/>
      <c r="H89" s="67"/>
      <c r="I89" s="67"/>
      <c r="J89" s="67"/>
      <c r="K89" s="67"/>
      <c r="L89" s="67"/>
    </row>
    <row r="90" spans="1:13" ht="12" hidden="1">
      <c r="A90" s="63" t="s">
        <v>74</v>
      </c>
      <c r="B90" s="25"/>
      <c r="C90" s="107"/>
      <c r="D90" s="65"/>
      <c r="E90" s="67"/>
      <c r="F90" s="67"/>
      <c r="G90" s="73"/>
      <c r="H90" s="67"/>
      <c r="I90" s="67"/>
      <c r="J90" s="73"/>
      <c r="K90" s="67"/>
      <c r="L90" s="67"/>
    </row>
    <row r="91" spans="1:13" ht="12" hidden="1">
      <c r="A91" s="63" t="s">
        <v>65</v>
      </c>
      <c r="B91" s="25"/>
      <c r="C91" s="107"/>
      <c r="D91" s="65"/>
      <c r="E91" s="67"/>
      <c r="F91" s="67"/>
      <c r="G91" s="67"/>
      <c r="H91" s="67"/>
      <c r="I91" s="67"/>
      <c r="J91" s="67"/>
      <c r="K91" s="67"/>
      <c r="L91" s="67"/>
    </row>
    <row r="92" spans="1:13" ht="12.75" hidden="1" thickBot="1">
      <c r="A92" s="76"/>
      <c r="B92" s="77"/>
      <c r="C92" s="110"/>
      <c r="D92" s="96"/>
      <c r="E92" s="95"/>
      <c r="F92" s="95"/>
      <c r="G92" s="95"/>
      <c r="H92" s="95"/>
      <c r="I92" s="95"/>
      <c r="J92" s="95"/>
      <c r="K92" s="95"/>
      <c r="L92" s="95"/>
    </row>
    <row r="93" spans="1:13" ht="12.75">
      <c r="A93" s="25"/>
      <c r="B93" s="25"/>
      <c r="C93" s="97"/>
      <c r="D93" s="97"/>
      <c r="E93" s="98"/>
      <c r="F93" s="98"/>
      <c r="G93" s="99"/>
      <c r="H93" s="99"/>
      <c r="I93" s="99"/>
      <c r="J93" s="99"/>
      <c r="K93" s="99"/>
      <c r="L93" s="99"/>
    </row>
    <row r="94" spans="1:13" ht="12.75">
      <c r="A94" s="25" t="s">
        <v>75</v>
      </c>
      <c r="B94" s="25"/>
      <c r="C94" s="97"/>
      <c r="D94" s="97"/>
      <c r="E94" s="99"/>
      <c r="F94" s="99"/>
      <c r="G94" s="99"/>
      <c r="H94" s="99"/>
      <c r="I94" s="99"/>
      <c r="J94" s="99"/>
      <c r="K94" s="99"/>
      <c r="L94" s="99"/>
    </row>
    <row r="95" spans="1:13" ht="12.75">
      <c r="A95" s="25" t="s">
        <v>76</v>
      </c>
      <c r="B95" s="25"/>
      <c r="C95" s="97"/>
      <c r="D95" s="97"/>
      <c r="E95" s="99"/>
      <c r="F95" s="99"/>
      <c r="G95" s="99"/>
      <c r="H95" s="99"/>
      <c r="I95" s="99"/>
      <c r="J95" s="99"/>
      <c r="K95" s="99"/>
      <c r="L95" s="99"/>
    </row>
    <row r="96" spans="1:13" ht="12">
      <c r="A96" s="25" t="s">
        <v>77</v>
      </c>
      <c r="B96" s="25"/>
      <c r="C96" s="25"/>
      <c r="D96" s="25"/>
      <c r="E96" s="100"/>
      <c r="F96" s="100"/>
      <c r="G96" s="100"/>
      <c r="H96" s="26"/>
      <c r="I96" s="26"/>
      <c r="J96" s="100"/>
      <c r="K96" s="26"/>
      <c r="L96" s="26"/>
    </row>
    <row r="97" spans="1:12" ht="12">
      <c r="A97" s="25" t="s">
        <v>78</v>
      </c>
      <c r="B97" s="25"/>
      <c r="C97" s="25"/>
      <c r="D97" s="25"/>
      <c r="E97" s="101"/>
      <c r="F97" s="101"/>
      <c r="G97" s="101"/>
      <c r="H97" s="26"/>
      <c r="I97" s="26"/>
      <c r="J97" s="101"/>
      <c r="K97" s="26"/>
      <c r="L97" s="26"/>
    </row>
    <row r="98" spans="1:12" ht="12">
      <c r="A98" s="25"/>
      <c r="B98" s="25"/>
      <c r="C98" s="25"/>
      <c r="D98" s="25"/>
      <c r="E98" s="100"/>
      <c r="F98" s="100"/>
      <c r="G98" s="26"/>
      <c r="H98" s="26"/>
      <c r="I98" s="26"/>
      <c r="J98" s="26"/>
      <c r="K98" s="26"/>
      <c r="L98" s="26"/>
    </row>
    <row r="99" spans="1:12" ht="12">
      <c r="A99" s="25"/>
      <c r="B99" s="25"/>
      <c r="C99" s="25"/>
      <c r="D99" s="25"/>
      <c r="E99" s="100"/>
      <c r="F99" s="100"/>
      <c r="G99" s="100"/>
      <c r="H99" s="26"/>
      <c r="I99" s="26"/>
      <c r="J99" s="100"/>
      <c r="K99" s="26"/>
      <c r="L99" s="26"/>
    </row>
    <row r="100" spans="1:12">
      <c r="E100" s="102"/>
      <c r="F100" s="102"/>
      <c r="G100" s="102"/>
      <c r="J100" s="102"/>
    </row>
    <row r="101" spans="1:12">
      <c r="E101" s="102"/>
      <c r="F101" s="102"/>
      <c r="G101" s="102"/>
      <c r="H101" s="102"/>
      <c r="I101" s="102"/>
      <c r="J101" s="102"/>
      <c r="K101" s="102"/>
      <c r="L101" s="102"/>
    </row>
    <row r="102" spans="1:12">
      <c r="E102" s="102"/>
      <c r="F102" s="102"/>
      <c r="G102" s="102"/>
      <c r="J102" s="102"/>
    </row>
    <row r="103" spans="1:12">
      <c r="E103" s="102"/>
      <c r="F103" s="102"/>
      <c r="G103" s="102"/>
      <c r="H103" s="102"/>
      <c r="I103" s="102"/>
      <c r="J103" s="102"/>
      <c r="K103" s="102"/>
      <c r="L103" s="102"/>
    </row>
    <row r="104" spans="1:12">
      <c r="E104" s="102"/>
      <c r="F104" s="102"/>
    </row>
    <row r="105" spans="1:12">
      <c r="E105" s="102"/>
      <c r="F105" s="102"/>
    </row>
    <row r="106" spans="1:12">
      <c r="E106" s="102"/>
      <c r="F106" s="102"/>
    </row>
    <row r="107" spans="1:12">
      <c r="E107" s="102"/>
      <c r="F107" s="102"/>
    </row>
    <row r="108" spans="1:12">
      <c r="E108" s="102"/>
      <c r="F108" s="102"/>
    </row>
    <row r="109" spans="1:12">
      <c r="E109" s="102"/>
      <c r="F109" s="102"/>
    </row>
    <row r="110" spans="1:12">
      <c r="E110" s="102"/>
      <c r="F110" s="102"/>
      <c r="G110" s="29"/>
      <c r="H110" s="29"/>
      <c r="I110" s="29"/>
      <c r="J110" s="29"/>
      <c r="K110" s="29"/>
      <c r="L110" s="29"/>
    </row>
    <row r="111" spans="1:12">
      <c r="E111" s="102"/>
      <c r="F111" s="102"/>
      <c r="G111" s="29"/>
      <c r="H111" s="29"/>
      <c r="I111" s="29"/>
      <c r="J111" s="29"/>
      <c r="K111" s="29"/>
      <c r="L111" s="29"/>
    </row>
    <row r="112" spans="1:12">
      <c r="E112" s="102"/>
      <c r="F112" s="102"/>
      <c r="G112" s="29"/>
      <c r="H112" s="29"/>
      <c r="I112" s="29"/>
      <c r="J112" s="29"/>
      <c r="K112" s="29"/>
      <c r="L112" s="29"/>
    </row>
    <row r="113" spans="5:12">
      <c r="E113" s="102"/>
      <c r="F113" s="102"/>
      <c r="G113" s="29"/>
      <c r="H113" s="29"/>
      <c r="I113" s="29"/>
      <c r="J113" s="29"/>
      <c r="K113" s="29"/>
      <c r="L113" s="29"/>
    </row>
    <row r="114" spans="5:12">
      <c r="E114" s="102"/>
      <c r="F114" s="102"/>
      <c r="G114" s="29"/>
      <c r="H114" s="29"/>
      <c r="I114" s="29"/>
      <c r="J114" s="29"/>
      <c r="K114" s="29"/>
      <c r="L114" s="29"/>
    </row>
    <row r="115" spans="5:12">
      <c r="E115" s="102"/>
      <c r="F115" s="102"/>
      <c r="G115" s="29"/>
      <c r="H115" s="29"/>
      <c r="I115" s="29"/>
      <c r="J115" s="29"/>
      <c r="K115" s="29"/>
      <c r="L115" s="29"/>
    </row>
    <row r="116" spans="5:12">
      <c r="E116" s="102"/>
      <c r="F116" s="102"/>
      <c r="G116" s="29"/>
      <c r="H116" s="29"/>
      <c r="I116" s="29"/>
      <c r="J116" s="29"/>
      <c r="K116" s="29"/>
      <c r="L116" s="29"/>
    </row>
    <row r="117" spans="5:12">
      <c r="E117" s="102"/>
      <c r="F117" s="102"/>
      <c r="G117" s="29"/>
      <c r="H117" s="29"/>
      <c r="I117" s="29"/>
      <c r="J117" s="29"/>
      <c r="K117" s="29"/>
      <c r="L117" s="29"/>
    </row>
    <row r="118" spans="5:12">
      <c r="E118" s="102"/>
      <c r="F118" s="102"/>
      <c r="G118" s="29"/>
      <c r="H118" s="29"/>
      <c r="I118" s="29"/>
      <c r="J118" s="29"/>
      <c r="K118" s="29"/>
      <c r="L118" s="29"/>
    </row>
    <row r="119" spans="5:12">
      <c r="E119" s="102"/>
      <c r="F119" s="102"/>
      <c r="G119" s="29"/>
      <c r="H119" s="29"/>
      <c r="I119" s="29"/>
      <c r="J119" s="29"/>
      <c r="K119" s="29"/>
      <c r="L119" s="29"/>
    </row>
    <row r="120" spans="5:12">
      <c r="E120" s="102"/>
      <c r="F120" s="102"/>
      <c r="G120" s="29"/>
      <c r="H120" s="29"/>
      <c r="I120" s="29"/>
      <c r="J120" s="29"/>
      <c r="K120" s="29"/>
      <c r="L120" s="29"/>
    </row>
    <row r="121" spans="5:12">
      <c r="E121" s="102"/>
      <c r="F121" s="102"/>
      <c r="G121" s="29"/>
      <c r="H121" s="29"/>
      <c r="I121" s="29"/>
      <c r="J121" s="29"/>
      <c r="K121" s="29"/>
      <c r="L121" s="29"/>
    </row>
    <row r="122" spans="5:12">
      <c r="E122" s="102"/>
      <c r="F122" s="102"/>
      <c r="G122" s="29"/>
      <c r="H122" s="29"/>
      <c r="I122" s="29"/>
      <c r="J122" s="29"/>
      <c r="K122" s="29"/>
      <c r="L122" s="29"/>
    </row>
    <row r="123" spans="5:12">
      <c r="E123" s="102"/>
      <c r="F123" s="102"/>
      <c r="G123" s="29"/>
      <c r="H123" s="29"/>
      <c r="I123" s="29"/>
      <c r="J123" s="29"/>
      <c r="K123" s="29"/>
      <c r="L123" s="29"/>
    </row>
    <row r="124" spans="5:12">
      <c r="E124" s="102"/>
      <c r="F124" s="102"/>
      <c r="G124" s="29"/>
      <c r="H124" s="29"/>
      <c r="I124" s="29"/>
      <c r="J124" s="29"/>
      <c r="K124" s="29"/>
      <c r="L124" s="29"/>
    </row>
    <row r="125" spans="5:12">
      <c r="E125" s="102"/>
      <c r="F125" s="102"/>
      <c r="G125" s="29"/>
      <c r="H125" s="29"/>
      <c r="I125" s="29"/>
      <c r="J125" s="29"/>
      <c r="K125" s="29"/>
      <c r="L125" s="29"/>
    </row>
    <row r="126" spans="5:12">
      <c r="E126" s="102"/>
      <c r="F126" s="102"/>
      <c r="G126" s="29"/>
      <c r="H126" s="29"/>
      <c r="I126" s="29"/>
      <c r="J126" s="29"/>
      <c r="K126" s="29"/>
      <c r="L126" s="29"/>
    </row>
    <row r="127" spans="5:12">
      <c r="E127" s="102"/>
      <c r="F127" s="102"/>
      <c r="G127" s="29"/>
      <c r="H127" s="29"/>
      <c r="I127" s="29"/>
      <c r="J127" s="29"/>
      <c r="K127" s="29"/>
      <c r="L127" s="29"/>
    </row>
    <row r="128" spans="5:12">
      <c r="E128" s="102"/>
      <c r="F128" s="102"/>
      <c r="G128" s="29"/>
      <c r="H128" s="29"/>
      <c r="I128" s="29"/>
      <c r="J128" s="29"/>
      <c r="K128" s="29"/>
      <c r="L128" s="29"/>
    </row>
    <row r="129" spans="5:12">
      <c r="E129" s="102"/>
      <c r="F129" s="102"/>
      <c r="G129" s="29"/>
      <c r="H129" s="29"/>
      <c r="I129" s="29"/>
      <c r="J129" s="29"/>
      <c r="K129" s="29"/>
      <c r="L129" s="29"/>
    </row>
    <row r="130" spans="5:12">
      <c r="E130" s="102"/>
      <c r="F130" s="102"/>
      <c r="G130" s="29"/>
      <c r="H130" s="29"/>
      <c r="I130" s="29"/>
      <c r="J130" s="29"/>
      <c r="K130" s="29"/>
      <c r="L130" s="29"/>
    </row>
    <row r="131" spans="5:12">
      <c r="E131" s="102"/>
      <c r="F131" s="102"/>
      <c r="G131" s="29"/>
      <c r="H131" s="29"/>
      <c r="I131" s="29"/>
      <c r="J131" s="29"/>
      <c r="K131" s="29"/>
      <c r="L131" s="29"/>
    </row>
    <row r="132" spans="5:12">
      <c r="E132" s="102"/>
      <c r="F132" s="102"/>
      <c r="G132" s="29"/>
      <c r="H132" s="29"/>
      <c r="I132" s="29"/>
      <c r="J132" s="29"/>
      <c r="K132" s="29"/>
      <c r="L132" s="29"/>
    </row>
    <row r="133" spans="5:12">
      <c r="E133" s="102"/>
      <c r="F133" s="102"/>
      <c r="G133" s="29"/>
      <c r="H133" s="29"/>
      <c r="I133" s="29"/>
      <c r="J133" s="29"/>
      <c r="K133" s="29"/>
      <c r="L133" s="29"/>
    </row>
    <row r="134" spans="5:12">
      <c r="E134" s="102"/>
      <c r="F134" s="102"/>
      <c r="G134" s="29"/>
      <c r="H134" s="29"/>
      <c r="I134" s="29"/>
      <c r="J134" s="29"/>
      <c r="K134" s="29"/>
      <c r="L134" s="29"/>
    </row>
    <row r="135" spans="5:12">
      <c r="E135" s="102"/>
      <c r="F135" s="102"/>
      <c r="G135" s="29"/>
      <c r="H135" s="29"/>
      <c r="I135" s="29"/>
      <c r="J135" s="29"/>
      <c r="K135" s="29"/>
      <c r="L135" s="29"/>
    </row>
    <row r="136" spans="5:12">
      <c r="E136" s="102"/>
      <c r="F136" s="102"/>
      <c r="G136" s="29"/>
      <c r="H136" s="29"/>
      <c r="I136" s="29"/>
      <c r="J136" s="29"/>
      <c r="K136" s="29"/>
      <c r="L136" s="29"/>
    </row>
    <row r="137" spans="5:12">
      <c r="E137" s="102"/>
      <c r="F137" s="102"/>
      <c r="G137" s="29"/>
      <c r="H137" s="29"/>
      <c r="I137" s="29"/>
      <c r="J137" s="29"/>
      <c r="K137" s="29"/>
      <c r="L137" s="29"/>
    </row>
    <row r="138" spans="5:12">
      <c r="E138" s="102"/>
      <c r="F138" s="102"/>
      <c r="G138" s="29"/>
      <c r="H138" s="29"/>
      <c r="I138" s="29"/>
      <c r="J138" s="29"/>
      <c r="K138" s="29"/>
      <c r="L138" s="29"/>
    </row>
    <row r="139" spans="5:12">
      <c r="E139" s="102"/>
      <c r="F139" s="102"/>
      <c r="G139" s="29"/>
      <c r="H139" s="29"/>
      <c r="I139" s="29"/>
      <c r="J139" s="29"/>
      <c r="K139" s="29"/>
      <c r="L139" s="29"/>
    </row>
    <row r="140" spans="5:12">
      <c r="E140" s="102"/>
      <c r="F140" s="102"/>
      <c r="G140" s="29"/>
      <c r="H140" s="29"/>
      <c r="I140" s="29"/>
      <c r="J140" s="29"/>
      <c r="K140" s="29"/>
      <c r="L140" s="29"/>
    </row>
    <row r="141" spans="5:12">
      <c r="E141" s="102"/>
      <c r="F141" s="102"/>
      <c r="G141" s="29"/>
      <c r="H141" s="29"/>
      <c r="I141" s="29"/>
      <c r="J141" s="29"/>
      <c r="K141" s="29"/>
      <c r="L141" s="29"/>
    </row>
    <row r="142" spans="5:12">
      <c r="E142" s="102"/>
      <c r="F142" s="102"/>
      <c r="G142" s="29"/>
      <c r="H142" s="29"/>
      <c r="I142" s="29"/>
      <c r="J142" s="29"/>
      <c r="K142" s="29"/>
      <c r="L142" s="29"/>
    </row>
    <row r="143" spans="5:12">
      <c r="E143" s="102"/>
      <c r="F143" s="102"/>
      <c r="G143" s="29"/>
      <c r="H143" s="29"/>
      <c r="I143" s="29"/>
      <c r="J143" s="29"/>
      <c r="K143" s="29"/>
      <c r="L143" s="29"/>
    </row>
    <row r="144" spans="5:12">
      <c r="E144" s="102"/>
      <c r="F144" s="102"/>
      <c r="G144" s="29"/>
      <c r="H144" s="29"/>
      <c r="I144" s="29"/>
      <c r="J144" s="29"/>
      <c r="K144" s="29"/>
      <c r="L144" s="29"/>
    </row>
    <row r="145" spans="5:12">
      <c r="E145" s="102"/>
      <c r="F145" s="102"/>
      <c r="G145" s="29"/>
      <c r="H145" s="29"/>
      <c r="I145" s="29"/>
      <c r="J145" s="29"/>
      <c r="K145" s="29"/>
      <c r="L145" s="29"/>
    </row>
    <row r="146" spans="5:12">
      <c r="E146" s="102"/>
      <c r="F146" s="102"/>
      <c r="G146" s="29"/>
      <c r="H146" s="29"/>
      <c r="I146" s="29"/>
      <c r="J146" s="29"/>
      <c r="K146" s="29"/>
      <c r="L146" s="29"/>
    </row>
    <row r="147" spans="5:12">
      <c r="E147" s="102"/>
      <c r="F147" s="102"/>
      <c r="G147" s="29"/>
      <c r="H147" s="29"/>
      <c r="I147" s="29"/>
      <c r="J147" s="29"/>
      <c r="K147" s="29"/>
      <c r="L147" s="29"/>
    </row>
    <row r="148" spans="5:12">
      <c r="E148" s="102"/>
      <c r="F148" s="102"/>
      <c r="G148" s="29"/>
      <c r="H148" s="29"/>
      <c r="I148" s="29"/>
      <c r="J148" s="29"/>
      <c r="K148" s="29"/>
      <c r="L148" s="29"/>
    </row>
    <row r="149" spans="5:12">
      <c r="E149" s="102"/>
      <c r="F149" s="102"/>
      <c r="G149" s="29"/>
      <c r="H149" s="29"/>
      <c r="I149" s="29"/>
      <c r="J149" s="29"/>
      <c r="K149" s="29"/>
      <c r="L149" s="29"/>
    </row>
    <row r="150" spans="5:12">
      <c r="E150" s="102"/>
      <c r="F150" s="102"/>
      <c r="G150" s="29"/>
      <c r="H150" s="29"/>
      <c r="I150" s="29"/>
      <c r="J150" s="29"/>
      <c r="K150" s="29"/>
      <c r="L150" s="29"/>
    </row>
    <row r="151" spans="5:12">
      <c r="E151" s="102"/>
      <c r="F151" s="102"/>
      <c r="G151" s="29"/>
      <c r="H151" s="29"/>
      <c r="I151" s="29"/>
      <c r="J151" s="29"/>
      <c r="K151" s="29"/>
      <c r="L151" s="29"/>
    </row>
    <row r="152" spans="5:12">
      <c r="E152" s="102"/>
      <c r="F152" s="102"/>
      <c r="G152" s="29"/>
      <c r="H152" s="29"/>
      <c r="I152" s="29"/>
      <c r="J152" s="29"/>
      <c r="K152" s="29"/>
      <c r="L152" s="29"/>
    </row>
    <row r="153" spans="5:12">
      <c r="E153" s="102"/>
      <c r="F153" s="102"/>
      <c r="G153" s="29"/>
      <c r="H153" s="29"/>
      <c r="I153" s="29"/>
      <c r="J153" s="29"/>
      <c r="K153" s="29"/>
      <c r="L153" s="29"/>
    </row>
    <row r="154" spans="5:12">
      <c r="E154" s="102"/>
      <c r="F154" s="102"/>
      <c r="G154" s="29"/>
      <c r="H154" s="29"/>
      <c r="I154" s="29"/>
      <c r="J154" s="29"/>
      <c r="K154" s="29"/>
      <c r="L154" s="29"/>
    </row>
    <row r="155" spans="5:12">
      <c r="E155" s="102"/>
      <c r="F155" s="102"/>
      <c r="G155" s="29"/>
      <c r="H155" s="29"/>
      <c r="I155" s="29"/>
      <c r="J155" s="29"/>
      <c r="K155" s="29"/>
      <c r="L155" s="29"/>
    </row>
    <row r="156" spans="5:12">
      <c r="E156" s="102"/>
      <c r="F156" s="102"/>
      <c r="G156" s="29"/>
      <c r="H156" s="29"/>
      <c r="I156" s="29"/>
      <c r="J156" s="29"/>
      <c r="K156" s="29"/>
      <c r="L156" s="29"/>
    </row>
    <row r="157" spans="5:12">
      <c r="E157" s="102"/>
      <c r="F157" s="102"/>
      <c r="G157" s="29"/>
      <c r="H157" s="29"/>
      <c r="I157" s="29"/>
      <c r="J157" s="29"/>
      <c r="K157" s="29"/>
      <c r="L157" s="29"/>
    </row>
    <row r="158" spans="5:12">
      <c r="E158" s="102"/>
      <c r="F158" s="102"/>
      <c r="G158" s="29"/>
      <c r="H158" s="29"/>
      <c r="I158" s="29"/>
      <c r="J158" s="29"/>
      <c r="K158" s="29"/>
      <c r="L158" s="29"/>
    </row>
    <row r="159" spans="5:12">
      <c r="E159" s="102"/>
      <c r="F159" s="102"/>
      <c r="G159" s="29"/>
      <c r="H159" s="29"/>
      <c r="I159" s="29"/>
      <c r="J159" s="29"/>
      <c r="K159" s="29"/>
      <c r="L159" s="29"/>
    </row>
    <row r="160" spans="5:12">
      <c r="E160" s="102"/>
      <c r="F160" s="102"/>
      <c r="G160" s="29"/>
      <c r="H160" s="29"/>
      <c r="I160" s="29"/>
      <c r="J160" s="29"/>
      <c r="K160" s="29"/>
      <c r="L160" s="29"/>
    </row>
    <row r="161" spans="5:12">
      <c r="E161" s="102"/>
      <c r="F161" s="102"/>
      <c r="G161" s="29"/>
      <c r="H161" s="29"/>
      <c r="I161" s="29"/>
      <c r="J161" s="29"/>
      <c r="K161" s="29"/>
      <c r="L161" s="29"/>
    </row>
    <row r="162" spans="5:12">
      <c r="E162" s="102"/>
      <c r="F162" s="102"/>
      <c r="G162" s="29"/>
      <c r="H162" s="29"/>
      <c r="I162" s="29"/>
      <c r="J162" s="29"/>
      <c r="K162" s="29"/>
      <c r="L162" s="29"/>
    </row>
    <row r="163" spans="5:12">
      <c r="E163" s="102"/>
      <c r="F163" s="102"/>
      <c r="G163" s="29"/>
      <c r="H163" s="29"/>
      <c r="I163" s="29"/>
      <c r="J163" s="29"/>
      <c r="K163" s="29"/>
      <c r="L163" s="29"/>
    </row>
    <row r="164" spans="5:12">
      <c r="E164" s="102"/>
      <c r="F164" s="102"/>
      <c r="G164" s="29"/>
      <c r="H164" s="29"/>
      <c r="I164" s="29"/>
      <c r="J164" s="29"/>
      <c r="K164" s="29"/>
      <c r="L164" s="29"/>
    </row>
    <row r="165" spans="5:12">
      <c r="E165" s="102"/>
      <c r="F165" s="102"/>
      <c r="G165" s="29"/>
      <c r="H165" s="29"/>
      <c r="I165" s="29"/>
      <c r="J165" s="29"/>
      <c r="K165" s="29"/>
      <c r="L165" s="29"/>
    </row>
    <row r="166" spans="5:12">
      <c r="E166" s="102"/>
      <c r="F166" s="102"/>
      <c r="G166" s="29"/>
      <c r="H166" s="29"/>
      <c r="I166" s="29"/>
      <c r="J166" s="29"/>
      <c r="K166" s="29"/>
      <c r="L166" s="29"/>
    </row>
    <row r="167" spans="5:12">
      <c r="E167" s="102"/>
      <c r="F167" s="102"/>
      <c r="G167" s="29"/>
      <c r="H167" s="29"/>
      <c r="I167" s="29"/>
      <c r="J167" s="29"/>
      <c r="K167" s="29"/>
      <c r="L167" s="29"/>
    </row>
    <row r="168" spans="5:12">
      <c r="E168" s="102"/>
      <c r="F168" s="102"/>
      <c r="G168" s="29"/>
      <c r="H168" s="29"/>
      <c r="I168" s="29"/>
      <c r="J168" s="29"/>
      <c r="K168" s="29"/>
      <c r="L168" s="29"/>
    </row>
    <row r="169" spans="5:12">
      <c r="E169" s="102"/>
      <c r="F169" s="102"/>
      <c r="G169" s="29"/>
      <c r="H169" s="29"/>
      <c r="I169" s="29"/>
      <c r="J169" s="29"/>
      <c r="K169" s="29"/>
      <c r="L169" s="29"/>
    </row>
    <row r="170" spans="5:12">
      <c r="E170" s="102"/>
      <c r="F170" s="102"/>
      <c r="G170" s="29"/>
      <c r="H170" s="29"/>
      <c r="I170" s="29"/>
      <c r="J170" s="29"/>
      <c r="K170" s="29"/>
      <c r="L170" s="29"/>
    </row>
    <row r="171" spans="5:12">
      <c r="E171" s="102"/>
      <c r="F171" s="102"/>
      <c r="G171" s="29"/>
      <c r="H171" s="29"/>
      <c r="I171" s="29"/>
      <c r="J171" s="29"/>
      <c r="K171" s="29"/>
      <c r="L171" s="29"/>
    </row>
    <row r="172" spans="5:12">
      <c r="E172" s="102"/>
      <c r="F172" s="102"/>
      <c r="G172" s="29"/>
      <c r="H172" s="29"/>
      <c r="I172" s="29"/>
      <c r="J172" s="29"/>
      <c r="K172" s="29"/>
      <c r="L172" s="29"/>
    </row>
    <row r="173" spans="5:12">
      <c r="E173" s="102"/>
      <c r="F173" s="102"/>
      <c r="G173" s="29"/>
      <c r="H173" s="29"/>
      <c r="I173" s="29"/>
      <c r="J173" s="29"/>
      <c r="K173" s="29"/>
      <c r="L173" s="29"/>
    </row>
    <row r="174" spans="5:12">
      <c r="E174" s="102"/>
      <c r="F174" s="102"/>
      <c r="G174" s="29"/>
      <c r="H174" s="29"/>
      <c r="I174" s="29"/>
      <c r="J174" s="29"/>
      <c r="K174" s="29"/>
      <c r="L174" s="29"/>
    </row>
    <row r="175" spans="5:12">
      <c r="E175" s="102"/>
      <c r="F175" s="102"/>
      <c r="G175" s="29"/>
      <c r="H175" s="29"/>
      <c r="I175" s="29"/>
      <c r="J175" s="29"/>
      <c r="K175" s="29"/>
      <c r="L175" s="29"/>
    </row>
    <row r="176" spans="5:12">
      <c r="E176" s="102"/>
      <c r="F176" s="102"/>
      <c r="G176" s="29"/>
      <c r="H176" s="29"/>
      <c r="I176" s="29"/>
      <c r="J176" s="29"/>
      <c r="K176" s="29"/>
      <c r="L176" s="29"/>
    </row>
    <row r="177" spans="5:12">
      <c r="E177" s="102"/>
      <c r="F177" s="102"/>
      <c r="G177" s="29"/>
      <c r="H177" s="29"/>
      <c r="I177" s="29"/>
      <c r="J177" s="29"/>
      <c r="K177" s="29"/>
      <c r="L177" s="29"/>
    </row>
    <row r="178" spans="5:12">
      <c r="E178" s="102"/>
      <c r="F178" s="102"/>
      <c r="G178" s="29"/>
      <c r="H178" s="29"/>
      <c r="I178" s="29"/>
      <c r="J178" s="29"/>
      <c r="K178" s="29"/>
      <c r="L178" s="29"/>
    </row>
    <row r="179" spans="5:12">
      <c r="E179" s="102"/>
      <c r="F179" s="102"/>
      <c r="G179" s="29"/>
      <c r="H179" s="29"/>
      <c r="I179" s="29"/>
      <c r="J179" s="29"/>
      <c r="K179" s="29"/>
      <c r="L179" s="29"/>
    </row>
    <row r="180" spans="5:12">
      <c r="E180" s="102"/>
      <c r="F180" s="102"/>
      <c r="G180" s="29"/>
      <c r="H180" s="29"/>
      <c r="I180" s="29"/>
      <c r="J180" s="29"/>
      <c r="K180" s="29"/>
      <c r="L180" s="29"/>
    </row>
    <row r="181" spans="5:12">
      <c r="E181" s="102"/>
      <c r="F181" s="102"/>
      <c r="G181" s="29"/>
      <c r="H181" s="29"/>
      <c r="I181" s="29"/>
      <c r="J181" s="29"/>
      <c r="K181" s="29"/>
      <c r="L181" s="29"/>
    </row>
    <row r="182" spans="5:12">
      <c r="E182" s="102"/>
      <c r="F182" s="102"/>
      <c r="G182" s="29"/>
      <c r="H182" s="29"/>
      <c r="I182" s="29"/>
      <c r="J182" s="29"/>
      <c r="K182" s="29"/>
      <c r="L182" s="29"/>
    </row>
    <row r="183" spans="5:12">
      <c r="E183" s="102"/>
      <c r="F183" s="102"/>
      <c r="G183" s="29"/>
      <c r="H183" s="29"/>
      <c r="I183" s="29"/>
      <c r="J183" s="29"/>
      <c r="K183" s="29"/>
      <c r="L183" s="29"/>
    </row>
    <row r="184" spans="5:12">
      <c r="E184" s="102"/>
      <c r="F184" s="102"/>
      <c r="G184" s="29"/>
      <c r="H184" s="29"/>
      <c r="I184" s="29"/>
      <c r="J184" s="29"/>
      <c r="K184" s="29"/>
      <c r="L184" s="29"/>
    </row>
    <row r="185" spans="5:12">
      <c r="E185" s="102"/>
      <c r="F185" s="102"/>
      <c r="G185" s="29"/>
      <c r="H185" s="29"/>
      <c r="I185" s="29"/>
      <c r="J185" s="29"/>
      <c r="K185" s="29"/>
      <c r="L185" s="29"/>
    </row>
    <row r="186" spans="5:12">
      <c r="E186" s="102"/>
      <c r="F186" s="102"/>
      <c r="G186" s="29"/>
      <c r="H186" s="29"/>
      <c r="I186" s="29"/>
      <c r="J186" s="29"/>
      <c r="K186" s="29"/>
      <c r="L186" s="29"/>
    </row>
    <row r="187" spans="5:12">
      <c r="E187" s="102"/>
      <c r="F187" s="102"/>
      <c r="G187" s="29"/>
      <c r="H187" s="29"/>
      <c r="I187" s="29"/>
      <c r="J187" s="29"/>
      <c r="K187" s="29"/>
      <c r="L187" s="29"/>
    </row>
    <row r="188" spans="5:12">
      <c r="E188" s="102"/>
      <c r="F188" s="102"/>
      <c r="G188" s="29"/>
      <c r="H188" s="29"/>
      <c r="I188" s="29"/>
      <c r="J188" s="29"/>
      <c r="K188" s="29"/>
      <c r="L188" s="29"/>
    </row>
    <row r="189" spans="5:12">
      <c r="E189" s="102"/>
      <c r="F189" s="102"/>
      <c r="G189" s="29"/>
      <c r="H189" s="29"/>
      <c r="I189" s="29"/>
      <c r="J189" s="29"/>
      <c r="K189" s="29"/>
      <c r="L189" s="29"/>
    </row>
    <row r="190" spans="5:12">
      <c r="E190" s="102"/>
      <c r="F190" s="102"/>
      <c r="G190" s="29"/>
      <c r="H190" s="29"/>
      <c r="I190" s="29"/>
      <c r="J190" s="29"/>
      <c r="K190" s="29"/>
      <c r="L190" s="29"/>
    </row>
    <row r="191" spans="5:12">
      <c r="E191" s="102"/>
      <c r="F191" s="102"/>
      <c r="G191" s="29"/>
      <c r="H191" s="29"/>
      <c r="I191" s="29"/>
      <c r="J191" s="29"/>
      <c r="K191" s="29"/>
      <c r="L191" s="29"/>
    </row>
    <row r="192" spans="5:12">
      <c r="E192" s="102"/>
      <c r="F192" s="102"/>
      <c r="G192" s="29"/>
      <c r="H192" s="29"/>
      <c r="I192" s="29"/>
      <c r="J192" s="29"/>
      <c r="K192" s="29"/>
      <c r="L192" s="29"/>
    </row>
    <row r="193" spans="5:12">
      <c r="E193" s="102"/>
      <c r="F193" s="102"/>
      <c r="G193" s="29"/>
      <c r="H193" s="29"/>
      <c r="I193" s="29"/>
      <c r="J193" s="29"/>
      <c r="K193" s="29"/>
      <c r="L193" s="29"/>
    </row>
    <row r="194" spans="5:12">
      <c r="E194" s="102"/>
      <c r="F194" s="102"/>
      <c r="G194" s="29"/>
      <c r="H194" s="29"/>
      <c r="I194" s="29"/>
      <c r="J194" s="29"/>
      <c r="K194" s="29"/>
      <c r="L194" s="29"/>
    </row>
    <row r="195" spans="5:12">
      <c r="E195" s="102"/>
      <c r="F195" s="102"/>
      <c r="G195" s="29"/>
      <c r="H195" s="29"/>
      <c r="I195" s="29"/>
      <c r="J195" s="29"/>
      <c r="K195" s="29"/>
      <c r="L195" s="29"/>
    </row>
    <row r="196" spans="5:12">
      <c r="E196" s="102"/>
      <c r="F196" s="102"/>
      <c r="G196" s="29"/>
      <c r="H196" s="29"/>
      <c r="I196" s="29"/>
      <c r="J196" s="29"/>
      <c r="K196" s="29"/>
      <c r="L196" s="29"/>
    </row>
    <row r="197" spans="5:12">
      <c r="E197" s="102"/>
      <c r="F197" s="102"/>
      <c r="G197" s="29"/>
      <c r="H197" s="29"/>
      <c r="I197" s="29"/>
      <c r="J197" s="29"/>
      <c r="K197" s="29"/>
      <c r="L197" s="29"/>
    </row>
    <row r="198" spans="5:12">
      <c r="E198" s="102"/>
      <c r="F198" s="102"/>
      <c r="G198" s="29"/>
      <c r="H198" s="29"/>
      <c r="I198" s="29"/>
      <c r="J198" s="29"/>
      <c r="K198" s="29"/>
      <c r="L198" s="29"/>
    </row>
    <row r="199" spans="5:12">
      <c r="E199" s="102"/>
      <c r="F199" s="102"/>
      <c r="G199" s="29"/>
      <c r="H199" s="29"/>
      <c r="I199" s="29"/>
      <c r="J199" s="29"/>
      <c r="K199" s="29"/>
      <c r="L199" s="29"/>
    </row>
    <row r="200" spans="5:12">
      <c r="E200" s="102"/>
      <c r="F200" s="102"/>
      <c r="G200" s="29"/>
      <c r="H200" s="29"/>
      <c r="I200" s="29"/>
      <c r="J200" s="29"/>
      <c r="K200" s="29"/>
      <c r="L200" s="29"/>
    </row>
    <row r="201" spans="5:12">
      <c r="E201" s="102"/>
      <c r="F201" s="102"/>
      <c r="G201" s="29"/>
      <c r="H201" s="29"/>
      <c r="I201" s="29"/>
      <c r="J201" s="29"/>
      <c r="K201" s="29"/>
      <c r="L201" s="29"/>
    </row>
    <row r="202" spans="5:12">
      <c r="E202" s="102"/>
      <c r="F202" s="102"/>
      <c r="G202" s="29"/>
      <c r="H202" s="29"/>
      <c r="I202" s="29"/>
      <c r="J202" s="29"/>
      <c r="K202" s="29"/>
      <c r="L202" s="29"/>
    </row>
    <row r="203" spans="5:12">
      <c r="E203" s="102"/>
      <c r="F203" s="102"/>
      <c r="G203" s="29"/>
      <c r="H203" s="29"/>
      <c r="I203" s="29"/>
      <c r="J203" s="29"/>
      <c r="K203" s="29"/>
      <c r="L203" s="29"/>
    </row>
    <row r="204" spans="5:12">
      <c r="E204" s="102"/>
      <c r="F204" s="102"/>
      <c r="G204" s="29"/>
      <c r="H204" s="29"/>
      <c r="I204" s="29"/>
      <c r="J204" s="29"/>
      <c r="K204" s="29"/>
      <c r="L204" s="29"/>
    </row>
    <row r="205" spans="5:12">
      <c r="E205" s="102"/>
      <c r="F205" s="102"/>
      <c r="G205" s="29"/>
      <c r="H205" s="29"/>
      <c r="I205" s="29"/>
      <c r="J205" s="29"/>
      <c r="K205" s="29"/>
      <c r="L205" s="29"/>
    </row>
    <row r="206" spans="5:12">
      <c r="E206" s="102"/>
      <c r="F206" s="102"/>
      <c r="G206" s="29"/>
      <c r="H206" s="29"/>
      <c r="I206" s="29"/>
      <c r="J206" s="29"/>
      <c r="K206" s="29"/>
      <c r="L206" s="29"/>
    </row>
    <row r="207" spans="5:12">
      <c r="E207" s="102"/>
      <c r="F207" s="102"/>
      <c r="G207" s="29"/>
      <c r="H207" s="29"/>
      <c r="I207" s="29"/>
      <c r="J207" s="29"/>
      <c r="K207" s="29"/>
      <c r="L207" s="29"/>
    </row>
    <row r="208" spans="5:12">
      <c r="E208" s="102"/>
      <c r="F208" s="102"/>
      <c r="G208" s="29"/>
      <c r="H208" s="29"/>
      <c r="I208" s="29"/>
      <c r="J208" s="29"/>
      <c r="K208" s="29"/>
      <c r="L208" s="29"/>
    </row>
    <row r="209" spans="5:12">
      <c r="E209" s="102"/>
      <c r="F209" s="102"/>
      <c r="G209" s="29"/>
      <c r="H209" s="29"/>
      <c r="I209" s="29"/>
      <c r="J209" s="29"/>
      <c r="K209" s="29"/>
      <c r="L209" s="29"/>
    </row>
    <row r="210" spans="5:12">
      <c r="E210" s="102"/>
      <c r="F210" s="102"/>
      <c r="G210" s="29"/>
      <c r="H210" s="29"/>
      <c r="I210" s="29"/>
      <c r="J210" s="29"/>
      <c r="K210" s="29"/>
      <c r="L210" s="29"/>
    </row>
    <row r="211" spans="5:12">
      <c r="E211" s="102"/>
      <c r="F211" s="102"/>
      <c r="G211" s="29"/>
      <c r="H211" s="29"/>
      <c r="I211" s="29"/>
      <c r="J211" s="29"/>
      <c r="K211" s="29"/>
      <c r="L211" s="29"/>
    </row>
    <row r="212" spans="5:12">
      <c r="E212" s="102"/>
      <c r="F212" s="102"/>
      <c r="G212" s="29"/>
      <c r="H212" s="29"/>
      <c r="I212" s="29"/>
      <c r="J212" s="29"/>
      <c r="K212" s="29"/>
      <c r="L212" s="29"/>
    </row>
    <row r="213" spans="5:12">
      <c r="E213" s="102"/>
      <c r="F213" s="102"/>
      <c r="G213" s="29"/>
      <c r="H213" s="29"/>
      <c r="I213" s="29"/>
      <c r="J213" s="29"/>
      <c r="K213" s="29"/>
      <c r="L213" s="29"/>
    </row>
    <row r="214" spans="5:12">
      <c r="E214" s="102"/>
      <c r="F214" s="102"/>
      <c r="G214" s="29"/>
      <c r="H214" s="29"/>
      <c r="I214" s="29"/>
      <c r="J214" s="29"/>
      <c r="K214" s="29"/>
      <c r="L214" s="29"/>
    </row>
    <row r="215" spans="5:12">
      <c r="E215" s="102"/>
      <c r="F215" s="102"/>
      <c r="G215" s="29"/>
      <c r="H215" s="29"/>
      <c r="I215" s="29"/>
      <c r="J215" s="29"/>
      <c r="K215" s="29"/>
      <c r="L215" s="29"/>
    </row>
    <row r="216" spans="5:12">
      <c r="E216" s="102"/>
      <c r="F216" s="102"/>
      <c r="G216" s="29"/>
      <c r="H216" s="29"/>
      <c r="I216" s="29"/>
      <c r="J216" s="29"/>
      <c r="K216" s="29"/>
      <c r="L216" s="29"/>
    </row>
    <row r="217" spans="5:12">
      <c r="E217" s="102"/>
      <c r="F217" s="102"/>
      <c r="G217" s="29"/>
      <c r="H217" s="29"/>
      <c r="I217" s="29"/>
      <c r="J217" s="29"/>
      <c r="K217" s="29"/>
      <c r="L217" s="29"/>
    </row>
    <row r="218" spans="5:12">
      <c r="E218" s="102"/>
      <c r="F218" s="102"/>
      <c r="G218" s="29"/>
      <c r="H218" s="29"/>
      <c r="I218" s="29"/>
      <c r="J218" s="29"/>
      <c r="K218" s="29"/>
      <c r="L218" s="29"/>
    </row>
    <row r="219" spans="5:12">
      <c r="E219" s="102"/>
      <c r="F219" s="102"/>
      <c r="G219" s="29"/>
      <c r="H219" s="29"/>
      <c r="I219" s="29"/>
      <c r="J219" s="29"/>
      <c r="K219" s="29"/>
      <c r="L219" s="29"/>
    </row>
    <row r="220" spans="5:12">
      <c r="E220" s="102"/>
      <c r="F220" s="102"/>
      <c r="G220" s="29"/>
      <c r="H220" s="29"/>
      <c r="I220" s="29"/>
      <c r="J220" s="29"/>
      <c r="K220" s="29"/>
      <c r="L220" s="29"/>
    </row>
    <row r="221" spans="5:12">
      <c r="E221" s="102"/>
      <c r="F221" s="102"/>
      <c r="G221" s="29"/>
      <c r="H221" s="29"/>
      <c r="I221" s="29"/>
      <c r="J221" s="29"/>
      <c r="K221" s="29"/>
      <c r="L221" s="29"/>
    </row>
    <row r="222" spans="5:12">
      <c r="E222" s="102"/>
      <c r="F222" s="102"/>
      <c r="G222" s="29"/>
      <c r="H222" s="29"/>
      <c r="I222" s="29"/>
      <c r="J222" s="29"/>
      <c r="K222" s="29"/>
      <c r="L222" s="29"/>
    </row>
    <row r="223" spans="5:12">
      <c r="E223" s="102"/>
      <c r="F223" s="102"/>
      <c r="G223" s="29"/>
      <c r="H223" s="29"/>
      <c r="I223" s="29"/>
      <c r="J223" s="29"/>
      <c r="K223" s="29"/>
      <c r="L223" s="29"/>
    </row>
    <row r="224" spans="5:12">
      <c r="E224" s="102"/>
      <c r="F224" s="102"/>
      <c r="G224" s="29"/>
      <c r="H224" s="29"/>
      <c r="I224" s="29"/>
      <c r="J224" s="29"/>
      <c r="K224" s="29"/>
      <c r="L224" s="29"/>
    </row>
    <row r="225" spans="5:12">
      <c r="E225" s="102"/>
      <c r="F225" s="102"/>
      <c r="G225" s="29"/>
      <c r="H225" s="29"/>
      <c r="I225" s="29"/>
      <c r="J225" s="29"/>
      <c r="K225" s="29"/>
      <c r="L225" s="29"/>
    </row>
    <row r="226" spans="5:12">
      <c r="E226" s="102"/>
      <c r="F226" s="102"/>
      <c r="G226" s="29"/>
      <c r="H226" s="29"/>
      <c r="I226" s="29"/>
      <c r="J226" s="29"/>
      <c r="K226" s="29"/>
      <c r="L226" s="29"/>
    </row>
    <row r="227" spans="5:12">
      <c r="E227" s="102"/>
      <c r="F227" s="102"/>
      <c r="G227" s="29"/>
      <c r="H227" s="29"/>
      <c r="I227" s="29"/>
      <c r="J227" s="29"/>
      <c r="K227" s="29"/>
      <c r="L227" s="29"/>
    </row>
    <row r="228" spans="5:12">
      <c r="E228" s="102"/>
      <c r="F228" s="102"/>
      <c r="G228" s="29"/>
      <c r="H228" s="29"/>
      <c r="I228" s="29"/>
      <c r="J228" s="29"/>
      <c r="K228" s="29"/>
      <c r="L228" s="29"/>
    </row>
    <row r="229" spans="5:12">
      <c r="E229" s="102"/>
      <c r="F229" s="102"/>
      <c r="G229" s="29"/>
      <c r="H229" s="29"/>
      <c r="I229" s="29"/>
      <c r="J229" s="29"/>
      <c r="K229" s="29"/>
      <c r="L229" s="29"/>
    </row>
    <row r="230" spans="5:12">
      <c r="E230" s="102"/>
      <c r="F230" s="102"/>
      <c r="G230" s="29"/>
      <c r="H230" s="29"/>
      <c r="I230" s="29"/>
      <c r="J230" s="29"/>
      <c r="K230" s="29"/>
      <c r="L230" s="29"/>
    </row>
    <row r="231" spans="5:12">
      <c r="E231" s="102"/>
      <c r="F231" s="102"/>
      <c r="G231" s="29"/>
      <c r="H231" s="29"/>
      <c r="I231" s="29"/>
      <c r="J231" s="29"/>
      <c r="K231" s="29"/>
      <c r="L231" s="29"/>
    </row>
    <row r="232" spans="5:12">
      <c r="E232" s="102"/>
      <c r="F232" s="102"/>
      <c r="G232" s="29"/>
      <c r="H232" s="29"/>
      <c r="I232" s="29"/>
      <c r="J232" s="29"/>
      <c r="K232" s="29"/>
      <c r="L232" s="29"/>
    </row>
    <row r="233" spans="5:12">
      <c r="E233" s="102"/>
      <c r="F233" s="102"/>
      <c r="G233" s="29"/>
      <c r="H233" s="29"/>
      <c r="I233" s="29"/>
      <c r="J233" s="29"/>
      <c r="K233" s="29"/>
      <c r="L233" s="29"/>
    </row>
    <row r="234" spans="5:12">
      <c r="E234" s="102"/>
      <c r="F234" s="102"/>
      <c r="G234" s="29"/>
      <c r="H234" s="29"/>
      <c r="I234" s="29"/>
      <c r="J234" s="29"/>
      <c r="K234" s="29"/>
      <c r="L234" s="29"/>
    </row>
    <row r="235" spans="5:12">
      <c r="E235" s="102"/>
      <c r="F235" s="102"/>
      <c r="G235" s="29"/>
      <c r="H235" s="29"/>
      <c r="I235" s="29"/>
      <c r="J235" s="29"/>
      <c r="K235" s="29"/>
      <c r="L235" s="29"/>
    </row>
    <row r="236" spans="5:12">
      <c r="E236" s="102"/>
      <c r="F236" s="102"/>
      <c r="G236" s="29"/>
      <c r="H236" s="29"/>
      <c r="I236" s="29"/>
      <c r="J236" s="29"/>
      <c r="K236" s="29"/>
      <c r="L236" s="29"/>
    </row>
    <row r="237" spans="5:12">
      <c r="E237" s="102"/>
      <c r="F237" s="102"/>
      <c r="G237" s="29"/>
      <c r="H237" s="29"/>
      <c r="I237" s="29"/>
      <c r="J237" s="29"/>
      <c r="K237" s="29"/>
      <c r="L237" s="29"/>
    </row>
    <row r="238" spans="5:12">
      <c r="E238" s="102"/>
      <c r="F238" s="102"/>
      <c r="G238" s="29"/>
      <c r="H238" s="29"/>
      <c r="I238" s="29"/>
      <c r="J238" s="29"/>
      <c r="K238" s="29"/>
      <c r="L238" s="29"/>
    </row>
    <row r="239" spans="5:12">
      <c r="E239" s="102"/>
      <c r="F239" s="102"/>
      <c r="G239" s="29"/>
      <c r="H239" s="29"/>
      <c r="I239" s="29"/>
      <c r="J239" s="29"/>
      <c r="K239" s="29"/>
      <c r="L239" s="29"/>
    </row>
    <row r="240" spans="5:12">
      <c r="E240" s="102"/>
      <c r="F240" s="102"/>
      <c r="G240" s="29"/>
      <c r="H240" s="29"/>
      <c r="I240" s="29"/>
      <c r="J240" s="29"/>
      <c r="K240" s="29"/>
      <c r="L240" s="29"/>
    </row>
    <row r="241" spans="5:12">
      <c r="E241" s="102"/>
      <c r="F241" s="102"/>
      <c r="G241" s="29"/>
      <c r="H241" s="29"/>
      <c r="I241" s="29"/>
      <c r="J241" s="29"/>
      <c r="K241" s="29"/>
      <c r="L241" s="29"/>
    </row>
    <row r="242" spans="5:12">
      <c r="E242" s="102"/>
      <c r="F242" s="102"/>
      <c r="G242" s="29"/>
      <c r="H242" s="29"/>
      <c r="I242" s="29"/>
      <c r="J242" s="29"/>
      <c r="K242" s="29"/>
      <c r="L242" s="29"/>
    </row>
    <row r="243" spans="5:12">
      <c r="E243" s="102"/>
      <c r="F243" s="102"/>
      <c r="G243" s="29"/>
      <c r="H243" s="29"/>
      <c r="I243" s="29"/>
      <c r="J243" s="29"/>
      <c r="K243" s="29"/>
      <c r="L243" s="29"/>
    </row>
    <row r="244" spans="5:12">
      <c r="E244" s="102"/>
      <c r="F244" s="102"/>
      <c r="G244" s="29"/>
      <c r="H244" s="29"/>
      <c r="I244" s="29"/>
      <c r="J244" s="29"/>
      <c r="K244" s="29"/>
      <c r="L244" s="29"/>
    </row>
    <row r="245" spans="5:12">
      <c r="E245" s="102"/>
      <c r="F245" s="102"/>
      <c r="G245" s="29"/>
      <c r="H245" s="29"/>
      <c r="I245" s="29"/>
      <c r="J245" s="29"/>
      <c r="K245" s="29"/>
      <c r="L245" s="29"/>
    </row>
    <row r="246" spans="5:12">
      <c r="E246" s="102"/>
      <c r="F246" s="102"/>
      <c r="G246" s="29"/>
      <c r="H246" s="29"/>
      <c r="I246" s="29"/>
      <c r="J246" s="29"/>
      <c r="K246" s="29"/>
      <c r="L246" s="29"/>
    </row>
    <row r="247" spans="5:12">
      <c r="E247" s="102"/>
      <c r="F247" s="102"/>
      <c r="G247" s="29"/>
      <c r="H247" s="29"/>
      <c r="I247" s="29"/>
      <c r="J247" s="29"/>
      <c r="K247" s="29"/>
      <c r="L247" s="29"/>
    </row>
    <row r="248" spans="5:12">
      <c r="E248" s="102"/>
      <c r="F248" s="102"/>
      <c r="G248" s="29"/>
      <c r="H248" s="29"/>
      <c r="I248" s="29"/>
      <c r="J248" s="29"/>
      <c r="K248" s="29"/>
      <c r="L248" s="29"/>
    </row>
    <row r="249" spans="5:12">
      <c r="E249" s="102"/>
      <c r="F249" s="102"/>
      <c r="G249" s="29"/>
      <c r="H249" s="29"/>
      <c r="I249" s="29"/>
      <c r="J249" s="29"/>
      <c r="K249" s="29"/>
      <c r="L249" s="29"/>
    </row>
    <row r="250" spans="5:12">
      <c r="E250" s="102"/>
      <c r="F250" s="102"/>
      <c r="G250" s="29"/>
      <c r="H250" s="29"/>
      <c r="I250" s="29"/>
      <c r="J250" s="29"/>
      <c r="K250" s="29"/>
      <c r="L250" s="29"/>
    </row>
    <row r="251" spans="5:12">
      <c r="E251" s="102"/>
      <c r="F251" s="102"/>
      <c r="G251" s="29"/>
      <c r="H251" s="29"/>
      <c r="I251" s="29"/>
      <c r="J251" s="29"/>
      <c r="K251" s="29"/>
      <c r="L251" s="29"/>
    </row>
    <row r="252" spans="5:12">
      <c r="E252" s="102"/>
      <c r="F252" s="102"/>
      <c r="G252" s="29"/>
      <c r="H252" s="29"/>
      <c r="I252" s="29"/>
      <c r="J252" s="29"/>
      <c r="K252" s="29"/>
      <c r="L252" s="29"/>
    </row>
    <row r="253" spans="5:12">
      <c r="E253" s="102"/>
      <c r="F253" s="102"/>
      <c r="G253" s="29"/>
      <c r="H253" s="29"/>
      <c r="I253" s="29"/>
      <c r="J253" s="29"/>
      <c r="K253" s="29"/>
      <c r="L253" s="29"/>
    </row>
    <row r="254" spans="5:12">
      <c r="E254" s="102"/>
      <c r="F254" s="102"/>
      <c r="G254" s="29"/>
      <c r="H254" s="29"/>
      <c r="I254" s="29"/>
      <c r="J254" s="29"/>
      <c r="K254" s="29"/>
      <c r="L254" s="29"/>
    </row>
    <row r="255" spans="5:12">
      <c r="E255" s="102"/>
      <c r="F255" s="102"/>
      <c r="G255" s="29"/>
      <c r="H255" s="29"/>
      <c r="I255" s="29"/>
      <c r="J255" s="29"/>
      <c r="K255" s="29"/>
      <c r="L255" s="29"/>
    </row>
    <row r="256" spans="5:12">
      <c r="E256" s="102"/>
      <c r="F256" s="102"/>
      <c r="G256" s="29"/>
      <c r="H256" s="29"/>
      <c r="I256" s="29"/>
      <c r="J256" s="29"/>
      <c r="K256" s="29"/>
      <c r="L256" s="29"/>
    </row>
    <row r="257" spans="5:12">
      <c r="E257" s="102"/>
      <c r="F257" s="102"/>
      <c r="G257" s="29"/>
      <c r="H257" s="29"/>
      <c r="I257" s="29"/>
      <c r="J257" s="29"/>
      <c r="K257" s="29"/>
      <c r="L257" s="29"/>
    </row>
    <row r="258" spans="5:12">
      <c r="E258" s="102"/>
      <c r="F258" s="102"/>
      <c r="G258" s="29"/>
      <c r="H258" s="29"/>
      <c r="I258" s="29"/>
      <c r="J258" s="29"/>
      <c r="K258" s="29"/>
      <c r="L258" s="29"/>
    </row>
    <row r="259" spans="5:12">
      <c r="E259" s="102"/>
      <c r="F259" s="102"/>
      <c r="G259" s="29"/>
      <c r="H259" s="29"/>
      <c r="I259" s="29"/>
      <c r="J259" s="29"/>
      <c r="K259" s="29"/>
      <c r="L259" s="29"/>
    </row>
    <row r="260" spans="5:12">
      <c r="E260" s="102"/>
      <c r="F260" s="102"/>
      <c r="G260" s="29"/>
      <c r="H260" s="29"/>
      <c r="I260" s="29"/>
      <c r="J260" s="29"/>
      <c r="K260" s="29"/>
      <c r="L260" s="29"/>
    </row>
    <row r="261" spans="5:12">
      <c r="E261" s="102"/>
      <c r="F261" s="102"/>
      <c r="G261" s="29"/>
      <c r="H261" s="29"/>
      <c r="I261" s="29"/>
      <c r="J261" s="29"/>
      <c r="K261" s="29"/>
      <c r="L261" s="29"/>
    </row>
    <row r="262" spans="5:12">
      <c r="E262" s="102"/>
      <c r="F262" s="102"/>
      <c r="G262" s="29"/>
      <c r="H262" s="29"/>
      <c r="I262" s="29"/>
      <c r="J262" s="29"/>
      <c r="K262" s="29"/>
      <c r="L262" s="29"/>
    </row>
    <row r="263" spans="5:12">
      <c r="E263" s="102"/>
      <c r="F263" s="102"/>
      <c r="G263" s="29"/>
      <c r="H263" s="29"/>
      <c r="I263" s="29"/>
      <c r="J263" s="29"/>
      <c r="K263" s="29"/>
      <c r="L263" s="29"/>
    </row>
    <row r="264" spans="5:12">
      <c r="E264" s="102"/>
      <c r="F264" s="102"/>
      <c r="G264" s="29"/>
      <c r="H264" s="29"/>
      <c r="I264" s="29"/>
      <c r="J264" s="29"/>
      <c r="K264" s="29"/>
      <c r="L264" s="29"/>
    </row>
    <row r="265" spans="5:12">
      <c r="E265" s="102"/>
      <c r="F265" s="102"/>
      <c r="G265" s="29"/>
      <c r="H265" s="29"/>
      <c r="I265" s="29"/>
      <c r="J265" s="29"/>
      <c r="K265" s="29"/>
      <c r="L265" s="29"/>
    </row>
    <row r="266" spans="5:12">
      <c r="E266" s="102"/>
      <c r="F266" s="102"/>
      <c r="G266" s="29"/>
      <c r="H266" s="29"/>
      <c r="I266" s="29"/>
      <c r="J266" s="29"/>
      <c r="K266" s="29"/>
      <c r="L266" s="29"/>
    </row>
    <row r="267" spans="5:12">
      <c r="E267" s="102"/>
      <c r="F267" s="102"/>
      <c r="G267" s="29"/>
      <c r="H267" s="29"/>
      <c r="I267" s="29"/>
      <c r="J267" s="29"/>
      <c r="K267" s="29"/>
      <c r="L267" s="29"/>
    </row>
    <row r="268" spans="5:12">
      <c r="E268" s="102"/>
      <c r="F268" s="102"/>
      <c r="G268" s="29"/>
      <c r="H268" s="29"/>
      <c r="I268" s="29"/>
      <c r="J268" s="29"/>
      <c r="K268" s="29"/>
      <c r="L268" s="29"/>
    </row>
    <row r="269" spans="5:12">
      <c r="E269" s="102"/>
      <c r="F269" s="102"/>
      <c r="G269" s="29"/>
      <c r="H269" s="29"/>
      <c r="I269" s="29"/>
      <c r="J269" s="29"/>
      <c r="K269" s="29"/>
      <c r="L269" s="29"/>
    </row>
    <row r="270" spans="5:12">
      <c r="E270" s="102"/>
      <c r="F270" s="102"/>
      <c r="G270" s="29"/>
      <c r="H270" s="29"/>
      <c r="I270" s="29"/>
      <c r="J270" s="29"/>
      <c r="K270" s="29"/>
      <c r="L270" s="29"/>
    </row>
    <row r="271" spans="5:12">
      <c r="E271" s="102"/>
      <c r="F271" s="102"/>
      <c r="G271" s="29"/>
      <c r="H271" s="29"/>
      <c r="I271" s="29"/>
      <c r="J271" s="29"/>
      <c r="K271" s="29"/>
      <c r="L271" s="29"/>
    </row>
    <row r="272" spans="5:12">
      <c r="E272" s="102"/>
      <c r="F272" s="102"/>
      <c r="G272" s="29"/>
      <c r="H272" s="29"/>
      <c r="I272" s="29"/>
      <c r="J272" s="29"/>
      <c r="K272" s="29"/>
      <c r="L272" s="29"/>
    </row>
    <row r="273" spans="5:12">
      <c r="E273" s="102"/>
      <c r="F273" s="102"/>
      <c r="G273" s="29"/>
      <c r="H273" s="29"/>
      <c r="I273" s="29"/>
      <c r="J273" s="29"/>
      <c r="K273" s="29"/>
      <c r="L273" s="29"/>
    </row>
    <row r="274" spans="5:12">
      <c r="E274" s="102"/>
      <c r="F274" s="102"/>
      <c r="G274" s="29"/>
      <c r="H274" s="29"/>
      <c r="I274" s="29"/>
      <c r="J274" s="29"/>
      <c r="K274" s="29"/>
      <c r="L274" s="29"/>
    </row>
    <row r="275" spans="5:12">
      <c r="E275" s="102"/>
      <c r="F275" s="102"/>
      <c r="G275" s="29"/>
      <c r="H275" s="29"/>
      <c r="I275" s="29"/>
      <c r="J275" s="29"/>
      <c r="K275" s="29"/>
      <c r="L275" s="29"/>
    </row>
    <row r="276" spans="5:12">
      <c r="E276" s="102"/>
      <c r="F276" s="102"/>
      <c r="G276" s="29"/>
      <c r="H276" s="29"/>
      <c r="I276" s="29"/>
      <c r="J276" s="29"/>
      <c r="K276" s="29"/>
      <c r="L276" s="29"/>
    </row>
    <row r="277" spans="5:12">
      <c r="E277" s="102"/>
      <c r="F277" s="102"/>
      <c r="G277" s="29"/>
      <c r="H277" s="29"/>
      <c r="I277" s="29"/>
      <c r="J277" s="29"/>
      <c r="K277" s="29"/>
      <c r="L277" s="29"/>
    </row>
    <row r="278" spans="5:12">
      <c r="E278" s="102"/>
      <c r="F278" s="102"/>
      <c r="G278" s="29"/>
      <c r="H278" s="29"/>
      <c r="I278" s="29"/>
      <c r="J278" s="29"/>
      <c r="K278" s="29"/>
      <c r="L278" s="29"/>
    </row>
    <row r="279" spans="5:12">
      <c r="E279" s="102"/>
      <c r="F279" s="102"/>
      <c r="G279" s="29"/>
      <c r="H279" s="29"/>
      <c r="I279" s="29"/>
      <c r="J279" s="29"/>
      <c r="K279" s="29"/>
      <c r="L279" s="29"/>
    </row>
    <row r="280" spans="5:12">
      <c r="E280" s="102"/>
      <c r="F280" s="102"/>
      <c r="G280" s="29"/>
      <c r="H280" s="29"/>
      <c r="I280" s="29"/>
      <c r="J280" s="29"/>
      <c r="K280" s="29"/>
      <c r="L280" s="29"/>
    </row>
    <row r="281" spans="5:12">
      <c r="E281" s="102"/>
      <c r="F281" s="102"/>
      <c r="G281" s="29"/>
      <c r="H281" s="29"/>
      <c r="I281" s="29"/>
      <c r="J281" s="29"/>
      <c r="K281" s="29"/>
      <c r="L281" s="29"/>
    </row>
    <row r="282" spans="5:12">
      <c r="E282" s="102"/>
      <c r="F282" s="102"/>
      <c r="G282" s="29"/>
      <c r="H282" s="29"/>
      <c r="I282" s="29"/>
      <c r="J282" s="29"/>
      <c r="K282" s="29"/>
      <c r="L282" s="29"/>
    </row>
    <row r="283" spans="5:12">
      <c r="E283" s="102"/>
      <c r="F283" s="102"/>
      <c r="G283" s="29"/>
      <c r="H283" s="29"/>
      <c r="I283" s="29"/>
      <c r="J283" s="29"/>
      <c r="K283" s="29"/>
      <c r="L283" s="29"/>
    </row>
    <row r="284" spans="5:12">
      <c r="E284" s="102"/>
      <c r="F284" s="102"/>
      <c r="G284" s="29"/>
      <c r="H284" s="29"/>
      <c r="I284" s="29"/>
      <c r="J284" s="29"/>
      <c r="K284" s="29"/>
      <c r="L284" s="29"/>
    </row>
    <row r="285" spans="5:12">
      <c r="E285" s="102"/>
      <c r="F285" s="102"/>
      <c r="G285" s="29"/>
      <c r="H285" s="29"/>
      <c r="I285" s="29"/>
      <c r="J285" s="29"/>
      <c r="K285" s="29"/>
      <c r="L285" s="29"/>
    </row>
    <row r="286" spans="5:12">
      <c r="E286" s="102"/>
      <c r="F286" s="102"/>
      <c r="G286" s="29"/>
      <c r="H286" s="29"/>
      <c r="I286" s="29"/>
      <c r="J286" s="29"/>
      <c r="K286" s="29"/>
      <c r="L286" s="29"/>
    </row>
    <row r="287" spans="5:12">
      <c r="E287" s="102"/>
      <c r="F287" s="102"/>
      <c r="G287" s="29"/>
      <c r="H287" s="29"/>
      <c r="I287" s="29"/>
      <c r="J287" s="29"/>
      <c r="K287" s="29"/>
      <c r="L287" s="29"/>
    </row>
    <row r="288" spans="5:12">
      <c r="E288" s="102"/>
      <c r="F288" s="102"/>
      <c r="G288" s="29"/>
      <c r="H288" s="29"/>
      <c r="I288" s="29"/>
      <c r="J288" s="29"/>
      <c r="K288" s="29"/>
      <c r="L288" s="29"/>
    </row>
    <row r="289" spans="5:12">
      <c r="E289" s="102"/>
      <c r="F289" s="102"/>
      <c r="G289" s="29"/>
      <c r="H289" s="29"/>
      <c r="I289" s="29"/>
      <c r="J289" s="29"/>
      <c r="K289" s="29"/>
      <c r="L289" s="29"/>
    </row>
    <row r="290" spans="5:12">
      <c r="E290" s="102"/>
      <c r="F290" s="102"/>
      <c r="G290" s="29"/>
      <c r="H290" s="29"/>
      <c r="I290" s="29"/>
      <c r="J290" s="29"/>
      <c r="K290" s="29"/>
      <c r="L290" s="29"/>
    </row>
    <row r="291" spans="5:12">
      <c r="E291" s="102"/>
      <c r="F291" s="102"/>
      <c r="G291" s="29"/>
      <c r="H291" s="29"/>
      <c r="I291" s="29"/>
      <c r="J291" s="29"/>
      <c r="K291" s="29"/>
      <c r="L291" s="29"/>
    </row>
    <row r="292" spans="5:12">
      <c r="E292" s="102"/>
      <c r="F292" s="102"/>
      <c r="G292" s="29"/>
      <c r="H292" s="29"/>
      <c r="I292" s="29"/>
      <c r="J292" s="29"/>
      <c r="K292" s="29"/>
      <c r="L292" s="29"/>
    </row>
    <row r="293" spans="5:12">
      <c r="E293" s="102"/>
      <c r="F293" s="102"/>
      <c r="G293" s="29"/>
      <c r="H293" s="29"/>
      <c r="I293" s="29"/>
      <c r="J293" s="29"/>
      <c r="K293" s="29"/>
      <c r="L293" s="29"/>
    </row>
    <row r="294" spans="5:12">
      <c r="E294" s="102"/>
      <c r="F294" s="102"/>
      <c r="G294" s="29"/>
      <c r="H294" s="29"/>
      <c r="I294" s="29"/>
      <c r="J294" s="29"/>
      <c r="K294" s="29"/>
      <c r="L294" s="29"/>
    </row>
    <row r="295" spans="5:12">
      <c r="E295" s="102"/>
      <c r="F295" s="102"/>
      <c r="G295" s="29"/>
      <c r="H295" s="29"/>
      <c r="I295" s="29"/>
      <c r="J295" s="29"/>
      <c r="K295" s="29"/>
      <c r="L295" s="29"/>
    </row>
    <row r="296" spans="5:12">
      <c r="E296" s="102"/>
      <c r="F296" s="102"/>
      <c r="G296" s="29"/>
      <c r="H296" s="29"/>
      <c r="I296" s="29"/>
      <c r="J296" s="29"/>
      <c r="K296" s="29"/>
      <c r="L296" s="29"/>
    </row>
    <row r="297" spans="5:12">
      <c r="E297" s="102"/>
      <c r="F297" s="102"/>
      <c r="G297" s="29"/>
      <c r="H297" s="29"/>
      <c r="I297" s="29"/>
      <c r="J297" s="29"/>
      <c r="K297" s="29"/>
      <c r="L297" s="29"/>
    </row>
    <row r="298" spans="5:12">
      <c r="E298" s="102"/>
      <c r="F298" s="102"/>
      <c r="G298" s="29"/>
      <c r="H298" s="29"/>
      <c r="I298" s="29"/>
      <c r="J298" s="29"/>
      <c r="K298" s="29"/>
      <c r="L298" s="29"/>
    </row>
    <row r="299" spans="5:12">
      <c r="E299" s="102"/>
      <c r="F299" s="102"/>
      <c r="G299" s="29"/>
      <c r="H299" s="29"/>
      <c r="I299" s="29"/>
      <c r="J299" s="29"/>
      <c r="K299" s="29"/>
      <c r="L299" s="29"/>
    </row>
    <row r="300" spans="5:12">
      <c r="E300" s="102"/>
      <c r="F300" s="102"/>
      <c r="G300" s="29"/>
      <c r="H300" s="29"/>
      <c r="I300" s="29"/>
      <c r="J300" s="29"/>
      <c r="K300" s="29"/>
      <c r="L300" s="29"/>
    </row>
    <row r="301" spans="5:12">
      <c r="E301" s="102"/>
      <c r="F301" s="102"/>
      <c r="G301" s="29"/>
      <c r="H301" s="29"/>
      <c r="I301" s="29"/>
      <c r="J301" s="29"/>
      <c r="K301" s="29"/>
      <c r="L301" s="29"/>
    </row>
    <row r="302" spans="5:12">
      <c r="E302" s="102"/>
      <c r="F302" s="102"/>
      <c r="G302" s="29"/>
      <c r="H302" s="29"/>
      <c r="I302" s="29"/>
      <c r="J302" s="29"/>
      <c r="K302" s="29"/>
      <c r="L302" s="29"/>
    </row>
    <row r="303" spans="5:12">
      <c r="E303" s="102"/>
      <c r="F303" s="102"/>
      <c r="G303" s="29"/>
      <c r="H303" s="29"/>
      <c r="I303" s="29"/>
      <c r="J303" s="29"/>
      <c r="K303" s="29"/>
      <c r="L303" s="29"/>
    </row>
    <row r="304" spans="5:12">
      <c r="E304" s="102"/>
      <c r="F304" s="102"/>
      <c r="G304" s="29"/>
      <c r="H304" s="29"/>
      <c r="I304" s="29"/>
      <c r="J304" s="29"/>
      <c r="K304" s="29"/>
      <c r="L304" s="29"/>
    </row>
    <row r="305" spans="5:12">
      <c r="E305" s="102"/>
      <c r="F305" s="102"/>
      <c r="G305" s="29"/>
      <c r="H305" s="29"/>
      <c r="I305" s="29"/>
      <c r="J305" s="29"/>
      <c r="K305" s="29"/>
      <c r="L305" s="29"/>
    </row>
    <row r="306" spans="5:12">
      <c r="E306" s="102"/>
      <c r="F306" s="102"/>
      <c r="G306" s="29"/>
      <c r="H306" s="29"/>
      <c r="I306" s="29"/>
      <c r="J306" s="29"/>
      <c r="K306" s="29"/>
      <c r="L306" s="29"/>
    </row>
    <row r="307" spans="5:12">
      <c r="E307" s="102"/>
      <c r="F307" s="102"/>
      <c r="G307" s="29"/>
      <c r="H307" s="29"/>
      <c r="I307" s="29"/>
      <c r="J307" s="29"/>
      <c r="K307" s="29"/>
      <c r="L307" s="29"/>
    </row>
    <row r="308" spans="5:12">
      <c r="E308" s="102"/>
      <c r="F308" s="102"/>
      <c r="G308" s="29"/>
      <c r="H308" s="29"/>
      <c r="I308" s="29"/>
      <c r="J308" s="29"/>
      <c r="K308" s="29"/>
      <c r="L308" s="29"/>
    </row>
    <row r="309" spans="5:12">
      <c r="E309" s="102"/>
      <c r="F309" s="102"/>
      <c r="G309" s="29"/>
      <c r="H309" s="29"/>
      <c r="I309" s="29"/>
      <c r="J309" s="29"/>
      <c r="K309" s="29"/>
      <c r="L309" s="29"/>
    </row>
    <row r="310" spans="5:12">
      <c r="E310" s="102"/>
      <c r="F310" s="102"/>
      <c r="G310" s="29"/>
      <c r="H310" s="29"/>
      <c r="I310" s="29"/>
      <c r="J310" s="29"/>
      <c r="K310" s="29"/>
      <c r="L310" s="29"/>
    </row>
    <row r="311" spans="5:12">
      <c r="E311" s="102"/>
      <c r="F311" s="102"/>
      <c r="G311" s="29"/>
      <c r="H311" s="29"/>
      <c r="I311" s="29"/>
      <c r="J311" s="29"/>
      <c r="K311" s="29"/>
      <c r="L311" s="29"/>
    </row>
    <row r="312" spans="5:12">
      <c r="E312" s="102"/>
      <c r="F312" s="102"/>
      <c r="G312" s="29"/>
      <c r="H312" s="29"/>
      <c r="I312" s="29"/>
      <c r="J312" s="29"/>
      <c r="K312" s="29"/>
      <c r="L312" s="29"/>
    </row>
    <row r="313" spans="5:12">
      <c r="E313" s="102"/>
      <c r="F313" s="102"/>
      <c r="G313" s="29"/>
      <c r="H313" s="29"/>
      <c r="I313" s="29"/>
      <c r="J313" s="29"/>
      <c r="K313" s="29"/>
      <c r="L313" s="29"/>
    </row>
    <row r="314" spans="5:12">
      <c r="E314" s="102"/>
      <c r="F314" s="102"/>
      <c r="G314" s="29"/>
      <c r="H314" s="29"/>
      <c r="I314" s="29"/>
      <c r="J314" s="29"/>
      <c r="K314" s="29"/>
      <c r="L314" s="29"/>
    </row>
  </sheetData>
  <mergeCells count="21">
    <mergeCell ref="A59:B59"/>
    <mergeCell ref="A73:B73"/>
    <mergeCell ref="A75:B75"/>
    <mergeCell ref="A81:B81"/>
    <mergeCell ref="A87:B87"/>
    <mergeCell ref="A45:B45"/>
    <mergeCell ref="G12:I12"/>
    <mergeCell ref="J12:L12"/>
    <mergeCell ref="A13:B14"/>
    <mergeCell ref="C13:C14"/>
    <mergeCell ref="D13:D14"/>
    <mergeCell ref="E13:E14"/>
    <mergeCell ref="F13:F14"/>
    <mergeCell ref="G13:G14"/>
    <mergeCell ref="H13:H14"/>
    <mergeCell ref="I13:I14"/>
    <mergeCell ref="J13:J14"/>
    <mergeCell ref="K13:K14"/>
    <mergeCell ref="L13:L14"/>
    <mergeCell ref="A15:B15"/>
    <mergeCell ref="A38:B38"/>
  </mergeCells>
  <pageMargins left="0.7" right="0.7" top="0.75" bottom="0.75" header="0.3" footer="0.3"/>
  <ignoredErrors>
    <ignoredError sqref="G25:K32" formula="1"/>
  </ignoredError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728A2B-F16D-4156-AE9C-FBB830CB70F9}">
  <sheetPr>
    <pageSetUpPr fitToPage="1"/>
  </sheetPr>
  <dimension ref="A6:R57"/>
  <sheetViews>
    <sheetView zoomScale="85" zoomScaleNormal="85" workbookViewId="0">
      <pane xSplit="1" ySplit="9" topLeftCell="B13" activePane="bottomRight" state="frozen"/>
      <selection pane="topRight" activeCell="B1" sqref="B1"/>
      <selection pane="bottomLeft" activeCell="A10" sqref="A10"/>
      <selection pane="bottomRight" activeCell="D51" sqref="D51"/>
    </sheetView>
  </sheetViews>
  <sheetFormatPr baseColWidth="10" defaultRowHeight="12.75"/>
  <cols>
    <col min="1" max="1" width="43.5703125" style="1" bestFit="1" customWidth="1"/>
    <col min="2" max="2" width="19.28515625" style="4" bestFit="1" customWidth="1"/>
    <col min="3" max="7" width="18.28515625" style="5" customWidth="1"/>
    <col min="8" max="8" width="19.28515625" style="5" customWidth="1"/>
    <col min="9" max="12" width="16.7109375" style="5" customWidth="1"/>
    <col min="13" max="14" width="16.85546875" style="5" bestFit="1" customWidth="1"/>
    <col min="15" max="18" width="20" style="1" customWidth="1"/>
    <col min="19" max="134" width="11.42578125" style="1"/>
    <col min="135" max="135" width="37.85546875" style="1" bestFit="1" customWidth="1"/>
    <col min="136" max="136" width="23" style="1" bestFit="1" customWidth="1"/>
    <col min="137" max="148" width="19" style="1" customWidth="1"/>
    <col min="149" max="149" width="19.140625" style="1" bestFit="1" customWidth="1"/>
    <col min="150" max="150" width="16" style="1" bestFit="1" customWidth="1"/>
    <col min="151" max="152" width="13.42578125" style="1" bestFit="1" customWidth="1"/>
    <col min="153" max="390" width="11.42578125" style="1"/>
    <col min="391" max="391" width="37.85546875" style="1" bestFit="1" customWidth="1"/>
    <col min="392" max="392" width="23" style="1" bestFit="1" customWidth="1"/>
    <col min="393" max="404" width="19" style="1" customWidth="1"/>
    <col min="405" max="405" width="19.140625" style="1" bestFit="1" customWidth="1"/>
    <col min="406" max="406" width="16" style="1" bestFit="1" customWidth="1"/>
    <col min="407" max="408" width="13.42578125" style="1" bestFit="1" customWidth="1"/>
    <col min="409" max="646" width="11.42578125" style="1"/>
    <col min="647" max="647" width="37.85546875" style="1" bestFit="1" customWidth="1"/>
    <col min="648" max="648" width="23" style="1" bestFit="1" customWidth="1"/>
    <col min="649" max="660" width="19" style="1" customWidth="1"/>
    <col min="661" max="661" width="19.140625" style="1" bestFit="1" customWidth="1"/>
    <col min="662" max="662" width="16" style="1" bestFit="1" customWidth="1"/>
    <col min="663" max="664" width="13.42578125" style="1" bestFit="1" customWidth="1"/>
    <col min="665" max="902" width="11.42578125" style="1"/>
    <col min="903" max="903" width="37.85546875" style="1" bestFit="1" customWidth="1"/>
    <col min="904" max="904" width="23" style="1" bestFit="1" customWidth="1"/>
    <col min="905" max="916" width="19" style="1" customWidth="1"/>
    <col min="917" max="917" width="19.140625" style="1" bestFit="1" customWidth="1"/>
    <col min="918" max="918" width="16" style="1" bestFit="1" customWidth="1"/>
    <col min="919" max="920" width="13.42578125" style="1" bestFit="1" customWidth="1"/>
    <col min="921" max="1158" width="11.42578125" style="1"/>
    <col min="1159" max="1159" width="37.85546875" style="1" bestFit="1" customWidth="1"/>
    <col min="1160" max="1160" width="23" style="1" bestFit="1" customWidth="1"/>
    <col min="1161" max="1172" width="19" style="1" customWidth="1"/>
    <col min="1173" max="1173" width="19.140625" style="1" bestFit="1" customWidth="1"/>
    <col min="1174" max="1174" width="16" style="1" bestFit="1" customWidth="1"/>
    <col min="1175" max="1176" width="13.42578125" style="1" bestFit="1" customWidth="1"/>
    <col min="1177" max="1414" width="11.42578125" style="1"/>
    <col min="1415" max="1415" width="37.85546875" style="1" bestFit="1" customWidth="1"/>
    <col min="1416" max="1416" width="23" style="1" bestFit="1" customWidth="1"/>
    <col min="1417" max="1428" width="19" style="1" customWidth="1"/>
    <col min="1429" max="1429" width="19.140625" style="1" bestFit="1" customWidth="1"/>
    <col min="1430" max="1430" width="16" style="1" bestFit="1" customWidth="1"/>
    <col min="1431" max="1432" width="13.42578125" style="1" bestFit="1" customWidth="1"/>
    <col min="1433" max="1670" width="11.42578125" style="1"/>
    <col min="1671" max="1671" width="37.85546875" style="1" bestFit="1" customWidth="1"/>
    <col min="1672" max="1672" width="23" style="1" bestFit="1" customWidth="1"/>
    <col min="1673" max="1684" width="19" style="1" customWidth="1"/>
    <col min="1685" max="1685" width="19.140625" style="1" bestFit="1" customWidth="1"/>
    <col min="1686" max="1686" width="16" style="1" bestFit="1" customWidth="1"/>
    <col min="1687" max="1688" width="13.42578125" style="1" bestFit="1" customWidth="1"/>
    <col min="1689" max="1926" width="11.42578125" style="1"/>
    <col min="1927" max="1927" width="37.85546875" style="1" bestFit="1" customWidth="1"/>
    <col min="1928" max="1928" width="23" style="1" bestFit="1" customWidth="1"/>
    <col min="1929" max="1940" width="19" style="1" customWidth="1"/>
    <col min="1941" max="1941" width="19.140625" style="1" bestFit="1" customWidth="1"/>
    <col min="1942" max="1942" width="16" style="1" bestFit="1" customWidth="1"/>
    <col min="1943" max="1944" width="13.42578125" style="1" bestFit="1" customWidth="1"/>
    <col min="1945" max="2182" width="11.42578125" style="1"/>
    <col min="2183" max="2183" width="37.85546875" style="1" bestFit="1" customWidth="1"/>
    <col min="2184" max="2184" width="23" style="1" bestFit="1" customWidth="1"/>
    <col min="2185" max="2196" width="19" style="1" customWidth="1"/>
    <col min="2197" max="2197" width="19.140625" style="1" bestFit="1" customWidth="1"/>
    <col min="2198" max="2198" width="16" style="1" bestFit="1" customWidth="1"/>
    <col min="2199" max="2200" width="13.42578125" style="1" bestFit="1" customWidth="1"/>
    <col min="2201" max="2438" width="11.42578125" style="1"/>
    <col min="2439" max="2439" width="37.85546875" style="1" bestFit="1" customWidth="1"/>
    <col min="2440" max="2440" width="23" style="1" bestFit="1" customWidth="1"/>
    <col min="2441" max="2452" width="19" style="1" customWidth="1"/>
    <col min="2453" max="2453" width="19.140625" style="1" bestFit="1" customWidth="1"/>
    <col min="2454" max="2454" width="16" style="1" bestFit="1" customWidth="1"/>
    <col min="2455" max="2456" width="13.42578125" style="1" bestFit="1" customWidth="1"/>
    <col min="2457" max="2694" width="11.42578125" style="1"/>
    <col min="2695" max="2695" width="37.85546875" style="1" bestFit="1" customWidth="1"/>
    <col min="2696" max="2696" width="23" style="1" bestFit="1" customWidth="1"/>
    <col min="2697" max="2708" width="19" style="1" customWidth="1"/>
    <col min="2709" max="2709" width="19.140625" style="1" bestFit="1" customWidth="1"/>
    <col min="2710" max="2710" width="16" style="1" bestFit="1" customWidth="1"/>
    <col min="2711" max="2712" width="13.42578125" style="1" bestFit="1" customWidth="1"/>
    <col min="2713" max="2950" width="11.42578125" style="1"/>
    <col min="2951" max="2951" width="37.85546875" style="1" bestFit="1" customWidth="1"/>
    <col min="2952" max="2952" width="23" style="1" bestFit="1" customWidth="1"/>
    <col min="2953" max="2964" width="19" style="1" customWidth="1"/>
    <col min="2965" max="2965" width="19.140625" style="1" bestFit="1" customWidth="1"/>
    <col min="2966" max="2966" width="16" style="1" bestFit="1" customWidth="1"/>
    <col min="2967" max="2968" width="13.42578125" style="1" bestFit="1" customWidth="1"/>
    <col min="2969" max="3206" width="11.42578125" style="1"/>
    <col min="3207" max="3207" width="37.85546875" style="1" bestFit="1" customWidth="1"/>
    <col min="3208" max="3208" width="23" style="1" bestFit="1" customWidth="1"/>
    <col min="3209" max="3220" width="19" style="1" customWidth="1"/>
    <col min="3221" max="3221" width="19.140625" style="1" bestFit="1" customWidth="1"/>
    <col min="3222" max="3222" width="16" style="1" bestFit="1" customWidth="1"/>
    <col min="3223" max="3224" width="13.42578125" style="1" bestFit="1" customWidth="1"/>
    <col min="3225" max="3462" width="11.42578125" style="1"/>
    <col min="3463" max="3463" width="37.85546875" style="1" bestFit="1" customWidth="1"/>
    <col min="3464" max="3464" width="23" style="1" bestFit="1" customWidth="1"/>
    <col min="3465" max="3476" width="19" style="1" customWidth="1"/>
    <col min="3477" max="3477" width="19.140625" style="1" bestFit="1" customWidth="1"/>
    <col min="3478" max="3478" width="16" style="1" bestFit="1" customWidth="1"/>
    <col min="3479" max="3480" width="13.42578125" style="1" bestFit="1" customWidth="1"/>
    <col min="3481" max="3718" width="11.42578125" style="1"/>
    <col min="3719" max="3719" width="37.85546875" style="1" bestFit="1" customWidth="1"/>
    <col min="3720" max="3720" width="23" style="1" bestFit="1" customWidth="1"/>
    <col min="3721" max="3732" width="19" style="1" customWidth="1"/>
    <col min="3733" max="3733" width="19.140625" style="1" bestFit="1" customWidth="1"/>
    <col min="3734" max="3734" width="16" style="1" bestFit="1" customWidth="1"/>
    <col min="3735" max="3736" width="13.42578125" style="1" bestFit="1" customWidth="1"/>
    <col min="3737" max="3974" width="11.42578125" style="1"/>
    <col min="3975" max="3975" width="37.85546875" style="1" bestFit="1" customWidth="1"/>
    <col min="3976" max="3976" width="23" style="1" bestFit="1" customWidth="1"/>
    <col min="3977" max="3988" width="19" style="1" customWidth="1"/>
    <col min="3989" max="3989" width="19.140625" style="1" bestFit="1" customWidth="1"/>
    <col min="3990" max="3990" width="16" style="1" bestFit="1" customWidth="1"/>
    <col min="3991" max="3992" width="13.42578125" style="1" bestFit="1" customWidth="1"/>
    <col min="3993" max="4230" width="11.42578125" style="1"/>
    <col min="4231" max="4231" width="37.85546875" style="1" bestFit="1" customWidth="1"/>
    <col min="4232" max="4232" width="23" style="1" bestFit="1" customWidth="1"/>
    <col min="4233" max="4244" width="19" style="1" customWidth="1"/>
    <col min="4245" max="4245" width="19.140625" style="1" bestFit="1" customWidth="1"/>
    <col min="4246" max="4246" width="16" style="1" bestFit="1" customWidth="1"/>
    <col min="4247" max="4248" width="13.42578125" style="1" bestFit="1" customWidth="1"/>
    <col min="4249" max="4486" width="11.42578125" style="1"/>
    <col min="4487" max="4487" width="37.85546875" style="1" bestFit="1" customWidth="1"/>
    <col min="4488" max="4488" width="23" style="1" bestFit="1" customWidth="1"/>
    <col min="4489" max="4500" width="19" style="1" customWidth="1"/>
    <col min="4501" max="4501" width="19.140625" style="1" bestFit="1" customWidth="1"/>
    <col min="4502" max="4502" width="16" style="1" bestFit="1" customWidth="1"/>
    <col min="4503" max="4504" width="13.42578125" style="1" bestFit="1" customWidth="1"/>
    <col min="4505" max="4742" width="11.42578125" style="1"/>
    <col min="4743" max="4743" width="37.85546875" style="1" bestFit="1" customWidth="1"/>
    <col min="4744" max="4744" width="23" style="1" bestFit="1" customWidth="1"/>
    <col min="4745" max="4756" width="19" style="1" customWidth="1"/>
    <col min="4757" max="4757" width="19.140625" style="1" bestFit="1" customWidth="1"/>
    <col min="4758" max="4758" width="16" style="1" bestFit="1" customWidth="1"/>
    <col min="4759" max="4760" width="13.42578125" style="1" bestFit="1" customWidth="1"/>
    <col min="4761" max="4998" width="11.42578125" style="1"/>
    <col min="4999" max="4999" width="37.85546875" style="1" bestFit="1" customWidth="1"/>
    <col min="5000" max="5000" width="23" style="1" bestFit="1" customWidth="1"/>
    <col min="5001" max="5012" width="19" style="1" customWidth="1"/>
    <col min="5013" max="5013" width="19.140625" style="1" bestFit="1" customWidth="1"/>
    <col min="5014" max="5014" width="16" style="1" bestFit="1" customWidth="1"/>
    <col min="5015" max="5016" width="13.42578125" style="1" bestFit="1" customWidth="1"/>
    <col min="5017" max="5254" width="11.42578125" style="1"/>
    <col min="5255" max="5255" width="37.85546875" style="1" bestFit="1" customWidth="1"/>
    <col min="5256" max="5256" width="23" style="1" bestFit="1" customWidth="1"/>
    <col min="5257" max="5268" width="19" style="1" customWidth="1"/>
    <col min="5269" max="5269" width="19.140625" style="1" bestFit="1" customWidth="1"/>
    <col min="5270" max="5270" width="16" style="1" bestFit="1" customWidth="1"/>
    <col min="5271" max="5272" width="13.42578125" style="1" bestFit="1" customWidth="1"/>
    <col min="5273" max="5510" width="11.42578125" style="1"/>
    <col min="5511" max="5511" width="37.85546875" style="1" bestFit="1" customWidth="1"/>
    <col min="5512" max="5512" width="23" style="1" bestFit="1" customWidth="1"/>
    <col min="5513" max="5524" width="19" style="1" customWidth="1"/>
    <col min="5525" max="5525" width="19.140625" style="1" bestFit="1" customWidth="1"/>
    <col min="5526" max="5526" width="16" style="1" bestFit="1" customWidth="1"/>
    <col min="5527" max="5528" width="13.42578125" style="1" bestFit="1" customWidth="1"/>
    <col min="5529" max="5766" width="11.42578125" style="1"/>
    <col min="5767" max="5767" width="37.85546875" style="1" bestFit="1" customWidth="1"/>
    <col min="5768" max="5768" width="23" style="1" bestFit="1" customWidth="1"/>
    <col min="5769" max="5780" width="19" style="1" customWidth="1"/>
    <col min="5781" max="5781" width="19.140625" style="1" bestFit="1" customWidth="1"/>
    <col min="5782" max="5782" width="16" style="1" bestFit="1" customWidth="1"/>
    <col min="5783" max="5784" width="13.42578125" style="1" bestFit="1" customWidth="1"/>
    <col min="5785" max="6022" width="11.42578125" style="1"/>
    <col min="6023" max="6023" width="37.85546875" style="1" bestFit="1" customWidth="1"/>
    <col min="6024" max="6024" width="23" style="1" bestFit="1" customWidth="1"/>
    <col min="6025" max="6036" width="19" style="1" customWidth="1"/>
    <col min="6037" max="6037" width="19.140625" style="1" bestFit="1" customWidth="1"/>
    <col min="6038" max="6038" width="16" style="1" bestFit="1" customWidth="1"/>
    <col min="6039" max="6040" width="13.42578125" style="1" bestFit="1" customWidth="1"/>
    <col min="6041" max="6278" width="11.42578125" style="1"/>
    <col min="6279" max="6279" width="37.85546875" style="1" bestFit="1" customWidth="1"/>
    <col min="6280" max="6280" width="23" style="1" bestFit="1" customWidth="1"/>
    <col min="6281" max="6292" width="19" style="1" customWidth="1"/>
    <col min="6293" max="6293" width="19.140625" style="1" bestFit="1" customWidth="1"/>
    <col min="6294" max="6294" width="16" style="1" bestFit="1" customWidth="1"/>
    <col min="6295" max="6296" width="13.42578125" style="1" bestFit="1" customWidth="1"/>
    <col min="6297" max="6534" width="11.42578125" style="1"/>
    <col min="6535" max="6535" width="37.85546875" style="1" bestFit="1" customWidth="1"/>
    <col min="6536" max="6536" width="23" style="1" bestFit="1" customWidth="1"/>
    <col min="6537" max="6548" width="19" style="1" customWidth="1"/>
    <col min="6549" max="6549" width="19.140625" style="1" bestFit="1" customWidth="1"/>
    <col min="6550" max="6550" width="16" style="1" bestFit="1" customWidth="1"/>
    <col min="6551" max="6552" width="13.42578125" style="1" bestFit="1" customWidth="1"/>
    <col min="6553" max="6790" width="11.42578125" style="1"/>
    <col min="6791" max="6791" width="37.85546875" style="1" bestFit="1" customWidth="1"/>
    <col min="6792" max="6792" width="23" style="1" bestFit="1" customWidth="1"/>
    <col min="6793" max="6804" width="19" style="1" customWidth="1"/>
    <col min="6805" max="6805" width="19.140625" style="1" bestFit="1" customWidth="1"/>
    <col min="6806" max="6806" width="16" style="1" bestFit="1" customWidth="1"/>
    <col min="6807" max="6808" width="13.42578125" style="1" bestFit="1" customWidth="1"/>
    <col min="6809" max="7046" width="11.42578125" style="1"/>
    <col min="7047" max="7047" width="37.85546875" style="1" bestFit="1" customWidth="1"/>
    <col min="7048" max="7048" width="23" style="1" bestFit="1" customWidth="1"/>
    <col min="7049" max="7060" width="19" style="1" customWidth="1"/>
    <col min="7061" max="7061" width="19.140625" style="1" bestFit="1" customWidth="1"/>
    <col min="7062" max="7062" width="16" style="1" bestFit="1" customWidth="1"/>
    <col min="7063" max="7064" width="13.42578125" style="1" bestFit="1" customWidth="1"/>
    <col min="7065" max="7302" width="11.42578125" style="1"/>
    <col min="7303" max="7303" width="37.85546875" style="1" bestFit="1" customWidth="1"/>
    <col min="7304" max="7304" width="23" style="1" bestFit="1" customWidth="1"/>
    <col min="7305" max="7316" width="19" style="1" customWidth="1"/>
    <col min="7317" max="7317" width="19.140625" style="1" bestFit="1" customWidth="1"/>
    <col min="7318" max="7318" width="16" style="1" bestFit="1" customWidth="1"/>
    <col min="7319" max="7320" width="13.42578125" style="1" bestFit="1" customWidth="1"/>
    <col min="7321" max="7558" width="11.42578125" style="1"/>
    <col min="7559" max="7559" width="37.85546875" style="1" bestFit="1" customWidth="1"/>
    <col min="7560" max="7560" width="23" style="1" bestFit="1" customWidth="1"/>
    <col min="7561" max="7572" width="19" style="1" customWidth="1"/>
    <col min="7573" max="7573" width="19.140625" style="1" bestFit="1" customWidth="1"/>
    <col min="7574" max="7574" width="16" style="1" bestFit="1" customWidth="1"/>
    <col min="7575" max="7576" width="13.42578125" style="1" bestFit="1" customWidth="1"/>
    <col min="7577" max="7814" width="11.42578125" style="1"/>
    <col min="7815" max="7815" width="37.85546875" style="1" bestFit="1" customWidth="1"/>
    <col min="7816" max="7816" width="23" style="1" bestFit="1" customWidth="1"/>
    <col min="7817" max="7828" width="19" style="1" customWidth="1"/>
    <col min="7829" max="7829" width="19.140625" style="1" bestFit="1" customWidth="1"/>
    <col min="7830" max="7830" width="16" style="1" bestFit="1" customWidth="1"/>
    <col min="7831" max="7832" width="13.42578125" style="1" bestFit="1" customWidth="1"/>
    <col min="7833" max="8070" width="11.42578125" style="1"/>
    <col min="8071" max="8071" width="37.85546875" style="1" bestFit="1" customWidth="1"/>
    <col min="8072" max="8072" width="23" style="1" bestFit="1" customWidth="1"/>
    <col min="8073" max="8084" width="19" style="1" customWidth="1"/>
    <col min="8085" max="8085" width="19.140625" style="1" bestFit="1" customWidth="1"/>
    <col min="8086" max="8086" width="16" style="1" bestFit="1" customWidth="1"/>
    <col min="8087" max="8088" width="13.42578125" style="1" bestFit="1" customWidth="1"/>
    <col min="8089" max="8326" width="11.42578125" style="1"/>
    <col min="8327" max="8327" width="37.85546875" style="1" bestFit="1" customWidth="1"/>
    <col min="8328" max="8328" width="23" style="1" bestFit="1" customWidth="1"/>
    <col min="8329" max="8340" width="19" style="1" customWidth="1"/>
    <col min="8341" max="8341" width="19.140625" style="1" bestFit="1" customWidth="1"/>
    <col min="8342" max="8342" width="16" style="1" bestFit="1" customWidth="1"/>
    <col min="8343" max="8344" width="13.42578125" style="1" bestFit="1" customWidth="1"/>
    <col min="8345" max="8582" width="11.42578125" style="1"/>
    <col min="8583" max="8583" width="37.85546875" style="1" bestFit="1" customWidth="1"/>
    <col min="8584" max="8584" width="23" style="1" bestFit="1" customWidth="1"/>
    <col min="8585" max="8596" width="19" style="1" customWidth="1"/>
    <col min="8597" max="8597" width="19.140625" style="1" bestFit="1" customWidth="1"/>
    <col min="8598" max="8598" width="16" style="1" bestFit="1" customWidth="1"/>
    <col min="8599" max="8600" width="13.42578125" style="1" bestFit="1" customWidth="1"/>
    <col min="8601" max="8838" width="11.42578125" style="1"/>
    <col min="8839" max="8839" width="37.85546875" style="1" bestFit="1" customWidth="1"/>
    <col min="8840" max="8840" width="23" style="1" bestFit="1" customWidth="1"/>
    <col min="8841" max="8852" width="19" style="1" customWidth="1"/>
    <col min="8853" max="8853" width="19.140625" style="1" bestFit="1" customWidth="1"/>
    <col min="8854" max="8854" width="16" style="1" bestFit="1" customWidth="1"/>
    <col min="8855" max="8856" width="13.42578125" style="1" bestFit="1" customWidth="1"/>
    <col min="8857" max="9094" width="11.42578125" style="1"/>
    <col min="9095" max="9095" width="37.85546875" style="1" bestFit="1" customWidth="1"/>
    <col min="9096" max="9096" width="23" style="1" bestFit="1" customWidth="1"/>
    <col min="9097" max="9108" width="19" style="1" customWidth="1"/>
    <col min="9109" max="9109" width="19.140625" style="1" bestFit="1" customWidth="1"/>
    <col min="9110" max="9110" width="16" style="1" bestFit="1" customWidth="1"/>
    <col min="9111" max="9112" width="13.42578125" style="1" bestFit="1" customWidth="1"/>
    <col min="9113" max="9350" width="11.42578125" style="1"/>
    <col min="9351" max="9351" width="37.85546875" style="1" bestFit="1" customWidth="1"/>
    <col min="9352" max="9352" width="23" style="1" bestFit="1" customWidth="1"/>
    <col min="9353" max="9364" width="19" style="1" customWidth="1"/>
    <col min="9365" max="9365" width="19.140625" style="1" bestFit="1" customWidth="1"/>
    <col min="9366" max="9366" width="16" style="1" bestFit="1" customWidth="1"/>
    <col min="9367" max="9368" width="13.42578125" style="1" bestFit="1" customWidth="1"/>
    <col min="9369" max="9606" width="11.42578125" style="1"/>
    <col min="9607" max="9607" width="37.85546875" style="1" bestFit="1" customWidth="1"/>
    <col min="9608" max="9608" width="23" style="1" bestFit="1" customWidth="1"/>
    <col min="9609" max="9620" width="19" style="1" customWidth="1"/>
    <col min="9621" max="9621" width="19.140625" style="1" bestFit="1" customWidth="1"/>
    <col min="9622" max="9622" width="16" style="1" bestFit="1" customWidth="1"/>
    <col min="9623" max="9624" width="13.42578125" style="1" bestFit="1" customWidth="1"/>
    <col min="9625" max="9862" width="11.42578125" style="1"/>
    <col min="9863" max="9863" width="37.85546875" style="1" bestFit="1" customWidth="1"/>
    <col min="9864" max="9864" width="23" style="1" bestFit="1" customWidth="1"/>
    <col min="9865" max="9876" width="19" style="1" customWidth="1"/>
    <col min="9877" max="9877" width="19.140625" style="1" bestFit="1" customWidth="1"/>
    <col min="9878" max="9878" width="16" style="1" bestFit="1" customWidth="1"/>
    <col min="9879" max="9880" width="13.42578125" style="1" bestFit="1" customWidth="1"/>
    <col min="9881" max="10118" width="11.42578125" style="1"/>
    <col min="10119" max="10119" width="37.85546875" style="1" bestFit="1" customWidth="1"/>
    <col min="10120" max="10120" width="23" style="1" bestFit="1" customWidth="1"/>
    <col min="10121" max="10132" width="19" style="1" customWidth="1"/>
    <col min="10133" max="10133" width="19.140625" style="1" bestFit="1" customWidth="1"/>
    <col min="10134" max="10134" width="16" style="1" bestFit="1" customWidth="1"/>
    <col min="10135" max="10136" width="13.42578125" style="1" bestFit="1" customWidth="1"/>
    <col min="10137" max="10374" width="11.42578125" style="1"/>
    <col min="10375" max="10375" width="37.85546875" style="1" bestFit="1" customWidth="1"/>
    <col min="10376" max="10376" width="23" style="1" bestFit="1" customWidth="1"/>
    <col min="10377" max="10388" width="19" style="1" customWidth="1"/>
    <col min="10389" max="10389" width="19.140625" style="1" bestFit="1" customWidth="1"/>
    <col min="10390" max="10390" width="16" style="1" bestFit="1" customWidth="1"/>
    <col min="10391" max="10392" width="13.42578125" style="1" bestFit="1" customWidth="1"/>
    <col min="10393" max="10630" width="11.42578125" style="1"/>
    <col min="10631" max="10631" width="37.85546875" style="1" bestFit="1" customWidth="1"/>
    <col min="10632" max="10632" width="23" style="1" bestFit="1" customWidth="1"/>
    <col min="10633" max="10644" width="19" style="1" customWidth="1"/>
    <col min="10645" max="10645" width="19.140625" style="1" bestFit="1" customWidth="1"/>
    <col min="10646" max="10646" width="16" style="1" bestFit="1" customWidth="1"/>
    <col min="10647" max="10648" width="13.42578125" style="1" bestFit="1" customWidth="1"/>
    <col min="10649" max="10886" width="11.42578125" style="1"/>
    <col min="10887" max="10887" width="37.85546875" style="1" bestFit="1" customWidth="1"/>
    <col min="10888" max="10888" width="23" style="1" bestFit="1" customWidth="1"/>
    <col min="10889" max="10900" width="19" style="1" customWidth="1"/>
    <col min="10901" max="10901" width="19.140625" style="1" bestFit="1" customWidth="1"/>
    <col min="10902" max="10902" width="16" style="1" bestFit="1" customWidth="1"/>
    <col min="10903" max="10904" width="13.42578125" style="1" bestFit="1" customWidth="1"/>
    <col min="10905" max="11142" width="11.42578125" style="1"/>
    <col min="11143" max="11143" width="37.85546875" style="1" bestFit="1" customWidth="1"/>
    <col min="11144" max="11144" width="23" style="1" bestFit="1" customWidth="1"/>
    <col min="11145" max="11156" width="19" style="1" customWidth="1"/>
    <col min="11157" max="11157" width="19.140625" style="1" bestFit="1" customWidth="1"/>
    <col min="11158" max="11158" width="16" style="1" bestFit="1" customWidth="1"/>
    <col min="11159" max="11160" width="13.42578125" style="1" bestFit="1" customWidth="1"/>
    <col min="11161" max="11398" width="11.42578125" style="1"/>
    <col min="11399" max="11399" width="37.85546875" style="1" bestFit="1" customWidth="1"/>
    <col min="11400" max="11400" width="23" style="1" bestFit="1" customWidth="1"/>
    <col min="11401" max="11412" width="19" style="1" customWidth="1"/>
    <col min="11413" max="11413" width="19.140625" style="1" bestFit="1" customWidth="1"/>
    <col min="11414" max="11414" width="16" style="1" bestFit="1" customWidth="1"/>
    <col min="11415" max="11416" width="13.42578125" style="1" bestFit="1" customWidth="1"/>
    <col min="11417" max="11654" width="11.42578125" style="1"/>
    <col min="11655" max="11655" width="37.85546875" style="1" bestFit="1" customWidth="1"/>
    <col min="11656" max="11656" width="23" style="1" bestFit="1" customWidth="1"/>
    <col min="11657" max="11668" width="19" style="1" customWidth="1"/>
    <col min="11669" max="11669" width="19.140625" style="1" bestFit="1" customWidth="1"/>
    <col min="11670" max="11670" width="16" style="1" bestFit="1" customWidth="1"/>
    <col min="11671" max="11672" width="13.42578125" style="1" bestFit="1" customWidth="1"/>
    <col min="11673" max="11910" width="11.42578125" style="1"/>
    <col min="11911" max="11911" width="37.85546875" style="1" bestFit="1" customWidth="1"/>
    <col min="11912" max="11912" width="23" style="1" bestFit="1" customWidth="1"/>
    <col min="11913" max="11924" width="19" style="1" customWidth="1"/>
    <col min="11925" max="11925" width="19.140625" style="1" bestFit="1" customWidth="1"/>
    <col min="11926" max="11926" width="16" style="1" bestFit="1" customWidth="1"/>
    <col min="11927" max="11928" width="13.42578125" style="1" bestFit="1" customWidth="1"/>
    <col min="11929" max="12166" width="11.42578125" style="1"/>
    <col min="12167" max="12167" width="37.85546875" style="1" bestFit="1" customWidth="1"/>
    <col min="12168" max="12168" width="23" style="1" bestFit="1" customWidth="1"/>
    <col min="12169" max="12180" width="19" style="1" customWidth="1"/>
    <col min="12181" max="12181" width="19.140625" style="1" bestFit="1" customWidth="1"/>
    <col min="12182" max="12182" width="16" style="1" bestFit="1" customWidth="1"/>
    <col min="12183" max="12184" width="13.42578125" style="1" bestFit="1" customWidth="1"/>
    <col min="12185" max="12422" width="11.42578125" style="1"/>
    <col min="12423" max="12423" width="37.85546875" style="1" bestFit="1" customWidth="1"/>
    <col min="12424" max="12424" width="23" style="1" bestFit="1" customWidth="1"/>
    <col min="12425" max="12436" width="19" style="1" customWidth="1"/>
    <col min="12437" max="12437" width="19.140625" style="1" bestFit="1" customWidth="1"/>
    <col min="12438" max="12438" width="16" style="1" bestFit="1" customWidth="1"/>
    <col min="12439" max="12440" width="13.42578125" style="1" bestFit="1" customWidth="1"/>
    <col min="12441" max="12678" width="11.42578125" style="1"/>
    <col min="12679" max="12679" width="37.85546875" style="1" bestFit="1" customWidth="1"/>
    <col min="12680" max="12680" width="23" style="1" bestFit="1" customWidth="1"/>
    <col min="12681" max="12692" width="19" style="1" customWidth="1"/>
    <col min="12693" max="12693" width="19.140625" style="1" bestFit="1" customWidth="1"/>
    <col min="12694" max="12694" width="16" style="1" bestFit="1" customWidth="1"/>
    <col min="12695" max="12696" width="13.42578125" style="1" bestFit="1" customWidth="1"/>
    <col min="12697" max="12934" width="11.42578125" style="1"/>
    <col min="12935" max="12935" width="37.85546875" style="1" bestFit="1" customWidth="1"/>
    <col min="12936" max="12936" width="23" style="1" bestFit="1" customWidth="1"/>
    <col min="12937" max="12948" width="19" style="1" customWidth="1"/>
    <col min="12949" max="12949" width="19.140625" style="1" bestFit="1" customWidth="1"/>
    <col min="12950" max="12950" width="16" style="1" bestFit="1" customWidth="1"/>
    <col min="12951" max="12952" width="13.42578125" style="1" bestFit="1" customWidth="1"/>
    <col min="12953" max="13190" width="11.42578125" style="1"/>
    <col min="13191" max="13191" width="37.85546875" style="1" bestFit="1" customWidth="1"/>
    <col min="13192" max="13192" width="23" style="1" bestFit="1" customWidth="1"/>
    <col min="13193" max="13204" width="19" style="1" customWidth="1"/>
    <col min="13205" max="13205" width="19.140625" style="1" bestFit="1" customWidth="1"/>
    <col min="13206" max="13206" width="16" style="1" bestFit="1" customWidth="1"/>
    <col min="13207" max="13208" width="13.42578125" style="1" bestFit="1" customWidth="1"/>
    <col min="13209" max="13446" width="11.42578125" style="1"/>
    <col min="13447" max="13447" width="37.85546875" style="1" bestFit="1" customWidth="1"/>
    <col min="13448" max="13448" width="23" style="1" bestFit="1" customWidth="1"/>
    <col min="13449" max="13460" width="19" style="1" customWidth="1"/>
    <col min="13461" max="13461" width="19.140625" style="1" bestFit="1" customWidth="1"/>
    <col min="13462" max="13462" width="16" style="1" bestFit="1" customWidth="1"/>
    <col min="13463" max="13464" width="13.42578125" style="1" bestFit="1" customWidth="1"/>
    <col min="13465" max="13702" width="11.42578125" style="1"/>
    <col min="13703" max="13703" width="37.85546875" style="1" bestFit="1" customWidth="1"/>
    <col min="13704" max="13704" width="23" style="1" bestFit="1" customWidth="1"/>
    <col min="13705" max="13716" width="19" style="1" customWidth="1"/>
    <col min="13717" max="13717" width="19.140625" style="1" bestFit="1" customWidth="1"/>
    <col min="13718" max="13718" width="16" style="1" bestFit="1" customWidth="1"/>
    <col min="13719" max="13720" width="13.42578125" style="1" bestFit="1" customWidth="1"/>
    <col min="13721" max="13958" width="11.42578125" style="1"/>
    <col min="13959" max="13959" width="37.85546875" style="1" bestFit="1" customWidth="1"/>
    <col min="13960" max="13960" width="23" style="1" bestFit="1" customWidth="1"/>
    <col min="13961" max="13972" width="19" style="1" customWidth="1"/>
    <col min="13973" max="13973" width="19.140625" style="1" bestFit="1" customWidth="1"/>
    <col min="13974" max="13974" width="16" style="1" bestFit="1" customWidth="1"/>
    <col min="13975" max="13976" width="13.42578125" style="1" bestFit="1" customWidth="1"/>
    <col min="13977" max="14214" width="11.42578125" style="1"/>
    <col min="14215" max="14215" width="37.85546875" style="1" bestFit="1" customWidth="1"/>
    <col min="14216" max="14216" width="23" style="1" bestFit="1" customWidth="1"/>
    <col min="14217" max="14228" width="19" style="1" customWidth="1"/>
    <col min="14229" max="14229" width="19.140625" style="1" bestFit="1" customWidth="1"/>
    <col min="14230" max="14230" width="16" style="1" bestFit="1" customWidth="1"/>
    <col min="14231" max="14232" width="13.42578125" style="1" bestFit="1" customWidth="1"/>
    <col min="14233" max="14470" width="11.42578125" style="1"/>
    <col min="14471" max="14471" width="37.85546875" style="1" bestFit="1" customWidth="1"/>
    <col min="14472" max="14472" width="23" style="1" bestFit="1" customWidth="1"/>
    <col min="14473" max="14484" width="19" style="1" customWidth="1"/>
    <col min="14485" max="14485" width="19.140625" style="1" bestFit="1" customWidth="1"/>
    <col min="14486" max="14486" width="16" style="1" bestFit="1" customWidth="1"/>
    <col min="14487" max="14488" width="13.42578125" style="1" bestFit="1" customWidth="1"/>
    <col min="14489" max="14726" width="11.42578125" style="1"/>
    <col min="14727" max="14727" width="37.85546875" style="1" bestFit="1" customWidth="1"/>
    <col min="14728" max="14728" width="23" style="1" bestFit="1" customWidth="1"/>
    <col min="14729" max="14740" width="19" style="1" customWidth="1"/>
    <col min="14741" max="14741" width="19.140625" style="1" bestFit="1" customWidth="1"/>
    <col min="14742" max="14742" width="16" style="1" bestFit="1" customWidth="1"/>
    <col min="14743" max="14744" width="13.42578125" style="1" bestFit="1" customWidth="1"/>
    <col min="14745" max="14982" width="11.42578125" style="1"/>
    <col min="14983" max="14983" width="37.85546875" style="1" bestFit="1" customWidth="1"/>
    <col min="14984" max="14984" width="23" style="1" bestFit="1" customWidth="1"/>
    <col min="14985" max="14996" width="19" style="1" customWidth="1"/>
    <col min="14997" max="14997" width="19.140625" style="1" bestFit="1" customWidth="1"/>
    <col min="14998" max="14998" width="16" style="1" bestFit="1" customWidth="1"/>
    <col min="14999" max="15000" width="13.42578125" style="1" bestFit="1" customWidth="1"/>
    <col min="15001" max="15238" width="11.42578125" style="1"/>
    <col min="15239" max="15239" width="37.85546875" style="1" bestFit="1" customWidth="1"/>
    <col min="15240" max="15240" width="23" style="1" bestFit="1" customWidth="1"/>
    <col min="15241" max="15252" width="19" style="1" customWidth="1"/>
    <col min="15253" max="15253" width="19.140625" style="1" bestFit="1" customWidth="1"/>
    <col min="15254" max="15254" width="16" style="1" bestFit="1" customWidth="1"/>
    <col min="15255" max="15256" width="13.42578125" style="1" bestFit="1" customWidth="1"/>
    <col min="15257" max="15494" width="11.42578125" style="1"/>
    <col min="15495" max="15495" width="37.85546875" style="1" bestFit="1" customWidth="1"/>
    <col min="15496" max="15496" width="23" style="1" bestFit="1" customWidth="1"/>
    <col min="15497" max="15508" width="19" style="1" customWidth="1"/>
    <col min="15509" max="15509" width="19.140625" style="1" bestFit="1" customWidth="1"/>
    <col min="15510" max="15510" width="16" style="1" bestFit="1" customWidth="1"/>
    <col min="15511" max="15512" width="13.42578125" style="1" bestFit="1" customWidth="1"/>
    <col min="15513" max="15750" width="11.42578125" style="1"/>
    <col min="15751" max="15751" width="37.85546875" style="1" bestFit="1" customWidth="1"/>
    <col min="15752" max="15752" width="23" style="1" bestFit="1" customWidth="1"/>
    <col min="15753" max="15764" width="19" style="1" customWidth="1"/>
    <col min="15765" max="15765" width="19.140625" style="1" bestFit="1" customWidth="1"/>
    <col min="15766" max="15766" width="16" style="1" bestFit="1" customWidth="1"/>
    <col min="15767" max="15768" width="13.42578125" style="1" bestFit="1" customWidth="1"/>
    <col min="15769" max="16006" width="11.42578125" style="1"/>
    <col min="16007" max="16007" width="37.85546875" style="1" bestFit="1" customWidth="1"/>
    <col min="16008" max="16008" width="23" style="1" bestFit="1" customWidth="1"/>
    <col min="16009" max="16020" width="19" style="1" customWidth="1"/>
    <col min="16021" max="16021" width="19.140625" style="1" bestFit="1" customWidth="1"/>
    <col min="16022" max="16022" width="16" style="1" bestFit="1" customWidth="1"/>
    <col min="16023" max="16024" width="13.42578125" style="1" bestFit="1" customWidth="1"/>
    <col min="16025" max="16384" width="11.42578125" style="1"/>
  </cols>
  <sheetData>
    <row r="6" spans="1:18">
      <c r="H6" s="113"/>
    </row>
    <row r="7" spans="1:18">
      <c r="A7" s="147" t="s">
        <v>90</v>
      </c>
      <c r="B7" s="147"/>
      <c r="C7" s="147"/>
      <c r="D7" s="147"/>
      <c r="E7" s="1"/>
      <c r="F7" s="1"/>
      <c r="G7" s="1"/>
      <c r="H7" s="112"/>
      <c r="I7" s="115"/>
      <c r="J7" s="116"/>
      <c r="K7" s="1"/>
      <c r="L7" s="1"/>
      <c r="M7" s="1"/>
      <c r="N7" s="1"/>
    </row>
    <row r="8" spans="1:18" ht="13.5" thickBot="1">
      <c r="A8" s="3"/>
      <c r="H8" s="113"/>
      <c r="I8" s="114"/>
      <c r="J8" s="114"/>
    </row>
    <row r="9" spans="1:18" ht="41.25" customHeight="1" thickBot="1">
      <c r="A9" s="6" t="s">
        <v>0</v>
      </c>
      <c r="B9" s="7" t="s">
        <v>83</v>
      </c>
      <c r="C9" s="8">
        <v>45658</v>
      </c>
      <c r="D9" s="8">
        <v>45689</v>
      </c>
      <c r="E9" s="8">
        <v>45717</v>
      </c>
      <c r="F9" s="8">
        <v>45748</v>
      </c>
      <c r="G9" s="8">
        <v>45778</v>
      </c>
      <c r="H9" s="8">
        <v>45809</v>
      </c>
      <c r="I9" s="8">
        <v>45839</v>
      </c>
      <c r="J9" s="8">
        <v>45870</v>
      </c>
      <c r="K9" s="8">
        <v>45901</v>
      </c>
      <c r="L9" s="8">
        <v>45931</v>
      </c>
      <c r="M9" s="8">
        <v>45962</v>
      </c>
      <c r="N9" s="8">
        <v>45992</v>
      </c>
      <c r="O9" s="7" t="s">
        <v>1</v>
      </c>
      <c r="P9" s="7" t="s">
        <v>2</v>
      </c>
      <c r="Q9" s="7" t="s">
        <v>3</v>
      </c>
      <c r="R9" s="7" t="s">
        <v>4</v>
      </c>
    </row>
    <row r="10" spans="1:18">
      <c r="A10" s="131"/>
      <c r="B10" s="132"/>
      <c r="C10" s="133"/>
      <c r="D10" s="133"/>
      <c r="E10" s="133"/>
      <c r="F10" s="134"/>
      <c r="G10" s="134"/>
      <c r="H10" s="133"/>
      <c r="I10" s="135"/>
      <c r="J10" s="133"/>
      <c r="K10" s="133"/>
      <c r="L10" s="133"/>
      <c r="M10" s="133"/>
      <c r="N10" s="133"/>
      <c r="O10" s="132"/>
      <c r="P10" s="132"/>
      <c r="Q10" s="132"/>
      <c r="R10" s="132"/>
    </row>
    <row r="11" spans="1:18">
      <c r="A11" s="12" t="s">
        <v>81</v>
      </c>
      <c r="B11" s="13"/>
      <c r="C11" s="13">
        <f>+C12+C13</f>
        <v>1576710.38</v>
      </c>
      <c r="D11" s="13">
        <f>+D12+D13</f>
        <v>1613580.51</v>
      </c>
      <c r="E11" s="13">
        <f t="shared" ref="E11:N11" si="0">+E12+E13</f>
        <v>1601700.56</v>
      </c>
      <c r="F11" s="13">
        <f t="shared" si="0"/>
        <v>1613436.68</v>
      </c>
      <c r="G11" s="13">
        <f t="shared" si="0"/>
        <v>1625931.77</v>
      </c>
      <c r="H11" s="13">
        <f t="shared" si="0"/>
        <v>1635761.665</v>
      </c>
      <c r="I11" s="13">
        <f t="shared" si="0"/>
        <v>1645591.56</v>
      </c>
      <c r="J11" s="13">
        <f t="shared" si="0"/>
        <v>1655421.4549999998</v>
      </c>
      <c r="K11" s="13">
        <f t="shared" si="0"/>
        <v>1665251.3499999999</v>
      </c>
      <c r="L11" s="13">
        <f t="shared" si="0"/>
        <v>1675081.2450000001</v>
      </c>
      <c r="M11" s="13">
        <f t="shared" si="0"/>
        <v>1684911.1400000001</v>
      </c>
      <c r="N11" s="13">
        <f t="shared" si="0"/>
        <v>1694741.0350000001</v>
      </c>
      <c r="O11" s="14">
        <f t="shared" ref="O11:O48" si="1">SUM(C11:E11)</f>
        <v>4791991.4499999993</v>
      </c>
      <c r="P11" s="14">
        <f t="shared" ref="P11:P48" si="2">SUM(C11:H11)</f>
        <v>9667121.5649999976</v>
      </c>
      <c r="Q11" s="14">
        <f t="shared" ref="Q11:Q48" si="3">SUM(C11:K11)</f>
        <v>14633385.929999998</v>
      </c>
      <c r="R11" s="14">
        <f t="shared" ref="R11:R48" si="4">SUM(C11:N11)</f>
        <v>19688119.349999998</v>
      </c>
    </row>
    <row r="12" spans="1:18">
      <c r="A12" s="15" t="s">
        <v>5</v>
      </c>
      <c r="B12" s="13">
        <v>0</v>
      </c>
      <c r="C12" s="14">
        <v>1344349.95</v>
      </c>
      <c r="D12" s="5">
        <v>1362054.45</v>
      </c>
      <c r="E12" s="14">
        <v>1379991.18</v>
      </c>
      <c r="F12" s="14">
        <v>1398166.77</v>
      </c>
      <c r="G12" s="14">
        <v>1415987.385</v>
      </c>
      <c r="H12" s="5">
        <v>1433926.1040000001</v>
      </c>
      <c r="I12" s="14">
        <v>1451864.8230000001</v>
      </c>
      <c r="J12" s="14">
        <v>1469803.5419999999</v>
      </c>
      <c r="K12" s="14">
        <v>1487742.2609999999</v>
      </c>
      <c r="L12" s="5">
        <v>1505680.98</v>
      </c>
      <c r="M12" s="14">
        <v>1523619.699</v>
      </c>
      <c r="N12" s="14">
        <v>1541558.4180000001</v>
      </c>
      <c r="O12" s="14">
        <f t="shared" si="1"/>
        <v>4086395.58</v>
      </c>
      <c r="P12" s="14">
        <f>SUM(C12:H12)</f>
        <v>8334475.8389999997</v>
      </c>
      <c r="Q12" s="14">
        <f>SUM(C12:K12)</f>
        <v>12743886.465</v>
      </c>
      <c r="R12" s="14">
        <f t="shared" si="4"/>
        <v>17314745.562000003</v>
      </c>
    </row>
    <row r="13" spans="1:18">
      <c r="A13" s="15" t="s">
        <v>6</v>
      </c>
      <c r="B13" s="13">
        <v>0</v>
      </c>
      <c r="C13" s="14">
        <v>232360.43</v>
      </c>
      <c r="D13" s="5">
        <v>251526.06</v>
      </c>
      <c r="E13" s="14">
        <v>221709.38</v>
      </c>
      <c r="F13" s="14">
        <v>215269.91</v>
      </c>
      <c r="G13" s="14">
        <v>209944.38500000001</v>
      </c>
      <c r="H13" s="5">
        <v>201835.56099999999</v>
      </c>
      <c r="I13" s="14">
        <v>193726.73699999999</v>
      </c>
      <c r="J13" s="14">
        <v>185617.913</v>
      </c>
      <c r="K13" s="14">
        <v>177509.08900000001</v>
      </c>
      <c r="L13" s="5">
        <v>169400.26500000001</v>
      </c>
      <c r="M13" s="14">
        <v>161291.44099999999</v>
      </c>
      <c r="N13" s="14">
        <v>153182.617</v>
      </c>
      <c r="O13" s="14">
        <f t="shared" si="1"/>
        <v>705595.87</v>
      </c>
      <c r="P13" s="14">
        <f>SUM(C13:H13)</f>
        <v>1332645.726</v>
      </c>
      <c r="Q13" s="14">
        <f t="shared" si="3"/>
        <v>1889499.4649999999</v>
      </c>
      <c r="R13" s="14">
        <f t="shared" si="4"/>
        <v>2373373.7880000002</v>
      </c>
    </row>
    <row r="14" spans="1:18">
      <c r="A14" s="15" t="s">
        <v>7</v>
      </c>
      <c r="B14" s="13">
        <v>34498762.210000001</v>
      </c>
      <c r="C14" s="13">
        <v>33608748.890000001</v>
      </c>
      <c r="D14" s="13">
        <v>32689306.949999999</v>
      </c>
      <c r="E14" s="13">
        <v>31739797.219999999</v>
      </c>
      <c r="F14" s="13">
        <v>30759668.98</v>
      </c>
      <c r="G14" s="13">
        <v>29825193.145</v>
      </c>
      <c r="H14" s="13">
        <v>28875518.199000001</v>
      </c>
      <c r="I14" s="13">
        <v>27925843.252999999</v>
      </c>
      <c r="J14" s="13">
        <v>26976168.307</v>
      </c>
      <c r="K14" s="13">
        <v>26026493.361000001</v>
      </c>
      <c r="L14" s="13">
        <v>25076818.414999999</v>
      </c>
      <c r="M14" s="13">
        <v>24127143.469000001</v>
      </c>
      <c r="N14" s="13">
        <v>23177468.522999998</v>
      </c>
      <c r="O14" s="13">
        <f>+E14</f>
        <v>31739797.219999999</v>
      </c>
      <c r="P14" s="13">
        <f>+H14</f>
        <v>28875518.199000001</v>
      </c>
      <c r="Q14" s="13">
        <f>+K14</f>
        <v>26026493.361000001</v>
      </c>
      <c r="R14" s="13">
        <f>+N14</f>
        <v>23177468.522999998</v>
      </c>
    </row>
    <row r="15" spans="1:18">
      <c r="A15" s="15"/>
      <c r="B15" s="13"/>
      <c r="C15" s="14"/>
      <c r="D15" s="14"/>
      <c r="E15" s="14"/>
      <c r="F15" s="14"/>
      <c r="G15" s="140"/>
      <c r="H15" s="14"/>
      <c r="I15" s="141"/>
      <c r="J15" s="14"/>
      <c r="K15" s="14"/>
      <c r="L15" s="14"/>
      <c r="M15" s="14"/>
      <c r="N15" s="14"/>
      <c r="O15" s="14"/>
      <c r="P15" s="14"/>
      <c r="Q15" s="14"/>
      <c r="R15" s="14"/>
    </row>
    <row r="16" spans="1:18">
      <c r="A16" s="12" t="s">
        <v>82</v>
      </c>
      <c r="B16" s="13"/>
      <c r="C16" s="13">
        <f>+C17+C18</f>
        <v>1461766.26</v>
      </c>
      <c r="D16" s="13">
        <f t="shared" ref="D16" si="5">+D17+D18</f>
        <v>1539586.27</v>
      </c>
      <c r="E16" s="13">
        <f>+E17+E18</f>
        <v>1456239.33</v>
      </c>
      <c r="F16" s="13">
        <f t="shared" ref="F16:N16" si="6">+F17+F18</f>
        <v>1494615.1</v>
      </c>
      <c r="G16" s="13">
        <f t="shared" si="6"/>
        <v>1491851.635</v>
      </c>
      <c r="H16" s="13">
        <f t="shared" si="6"/>
        <v>1493371.5930000001</v>
      </c>
      <c r="I16" s="13">
        <f t="shared" si="6"/>
        <v>1494891.551</v>
      </c>
      <c r="J16" s="13">
        <f t="shared" si="6"/>
        <v>1496411.5090000001</v>
      </c>
      <c r="K16" s="13">
        <f t="shared" si="6"/>
        <v>1497931.4669999999</v>
      </c>
      <c r="L16" s="13">
        <f t="shared" si="6"/>
        <v>1499451.425</v>
      </c>
      <c r="M16" s="13">
        <f t="shared" si="6"/>
        <v>1500971.3829999999</v>
      </c>
      <c r="N16" s="13">
        <f t="shared" si="6"/>
        <v>1502491.341</v>
      </c>
      <c r="O16" s="14">
        <f t="shared" ref="O16:O18" si="7">SUM(C16:E16)</f>
        <v>4457591.8600000003</v>
      </c>
      <c r="P16" s="14">
        <f t="shared" ref="P16:P18" si="8">SUM(C16:H16)</f>
        <v>8937430.188000001</v>
      </c>
      <c r="Q16" s="14">
        <f t="shared" ref="Q16:Q18" si="9">SUM(C16:K16)</f>
        <v>13426664.715</v>
      </c>
      <c r="R16" s="14">
        <f t="shared" ref="R16:R18" si="10">SUM(C16:N16)</f>
        <v>17929578.864</v>
      </c>
    </row>
    <row r="17" spans="1:18">
      <c r="A17" s="15" t="s">
        <v>5</v>
      </c>
      <c r="B17" s="13">
        <v>0</v>
      </c>
      <c r="C17" s="14">
        <v>0</v>
      </c>
      <c r="D17" s="14">
        <v>0</v>
      </c>
      <c r="E17" s="14"/>
      <c r="F17" s="14"/>
      <c r="G17" s="140"/>
      <c r="H17" s="14"/>
      <c r="I17" s="141"/>
      <c r="J17" s="14"/>
      <c r="K17" s="14"/>
      <c r="L17" s="14"/>
      <c r="M17" s="14"/>
      <c r="N17" s="14"/>
      <c r="O17" s="14">
        <f t="shared" si="7"/>
        <v>0</v>
      </c>
      <c r="P17" s="14">
        <f t="shared" si="8"/>
        <v>0</v>
      </c>
      <c r="Q17" s="14">
        <f t="shared" si="9"/>
        <v>0</v>
      </c>
      <c r="R17" s="14">
        <f t="shared" si="10"/>
        <v>0</v>
      </c>
    </row>
    <row r="18" spans="1:18">
      <c r="A18" s="15" t="s">
        <v>6</v>
      </c>
      <c r="B18" s="13">
        <v>0</v>
      </c>
      <c r="C18" s="14">
        <v>1461766.26</v>
      </c>
      <c r="D18" s="14">
        <v>1539586.27</v>
      </c>
      <c r="E18" s="14">
        <v>1456239.33</v>
      </c>
      <c r="F18" s="14">
        <v>1494615.1</v>
      </c>
      <c r="G18" s="14">
        <v>1491851.635</v>
      </c>
      <c r="H18" s="14">
        <v>1493371.5930000001</v>
      </c>
      <c r="I18" s="14">
        <v>1494891.551</v>
      </c>
      <c r="J18" s="14">
        <v>1496411.5090000001</v>
      </c>
      <c r="K18" s="14">
        <v>1497931.4669999999</v>
      </c>
      <c r="L18" s="14">
        <v>1499451.425</v>
      </c>
      <c r="M18" s="14">
        <v>1500971.3829999999</v>
      </c>
      <c r="N18" s="14">
        <v>1502491.341</v>
      </c>
      <c r="O18" s="14">
        <f t="shared" si="7"/>
        <v>4457591.8600000003</v>
      </c>
      <c r="P18" s="14">
        <f t="shared" si="8"/>
        <v>8937430.188000001</v>
      </c>
      <c r="Q18" s="14">
        <f t="shared" si="9"/>
        <v>13426664.715</v>
      </c>
      <c r="R18" s="14">
        <f t="shared" si="10"/>
        <v>17929578.864</v>
      </c>
    </row>
    <row r="19" spans="1:18">
      <c r="A19" s="15" t="s">
        <v>7</v>
      </c>
      <c r="B19" s="13">
        <v>174605305.09</v>
      </c>
      <c r="C19" s="13">
        <v>185311434.75</v>
      </c>
      <c r="D19" s="13">
        <v>193983143.84</v>
      </c>
      <c r="E19" s="13">
        <v>202462547.94999999</v>
      </c>
      <c r="F19" s="13">
        <v>207797973.28999999</v>
      </c>
      <c r="G19" s="13">
        <v>216373529.88999999</v>
      </c>
      <c r="H19" s="13">
        <v>223967431.86300001</v>
      </c>
      <c r="I19" s="13">
        <v>231561333.836</v>
      </c>
      <c r="J19" s="13">
        <v>239155235.80899999</v>
      </c>
      <c r="K19" s="13">
        <v>246749137.78200001</v>
      </c>
      <c r="L19" s="13">
        <v>254343039.755</v>
      </c>
      <c r="M19" s="13">
        <v>261936941.72799999</v>
      </c>
      <c r="N19" s="13">
        <v>269530843.70099998</v>
      </c>
      <c r="O19" s="13">
        <f>+E19</f>
        <v>202462547.94999999</v>
      </c>
      <c r="P19" s="13">
        <f>+H19</f>
        <v>223967431.86300001</v>
      </c>
      <c r="Q19" s="13">
        <f>+K19</f>
        <v>246749137.78200001</v>
      </c>
      <c r="R19" s="13">
        <f>+N19</f>
        <v>269530843.70099998</v>
      </c>
    </row>
    <row r="20" spans="1:18">
      <c r="A20" s="15"/>
      <c r="B20" s="13"/>
      <c r="C20" s="14"/>
      <c r="D20" s="14"/>
      <c r="E20" s="14"/>
      <c r="F20" s="14"/>
      <c r="G20" s="140"/>
      <c r="H20" s="14"/>
      <c r="I20" s="141"/>
      <c r="J20" s="14"/>
      <c r="K20" s="14"/>
      <c r="L20" s="14"/>
      <c r="M20" s="14"/>
      <c r="N20" s="14"/>
      <c r="O20" s="14"/>
      <c r="P20" s="14"/>
      <c r="Q20" s="14"/>
      <c r="R20" s="14"/>
    </row>
    <row r="21" spans="1:18">
      <c r="A21" s="12" t="s">
        <v>8</v>
      </c>
      <c r="B21" s="13"/>
      <c r="C21" s="13">
        <f>+C22+C23</f>
        <v>81468456.799999997</v>
      </c>
      <c r="D21" s="13">
        <f t="shared" ref="D21" si="11">+D22+D23</f>
        <v>79488858.590000004</v>
      </c>
      <c r="E21" s="13">
        <f>+E22+E23</f>
        <v>80755210.329999998</v>
      </c>
      <c r="F21" s="13">
        <f t="shared" ref="F21:N21" si="12">+F22+F23</f>
        <v>79880571.960000008</v>
      </c>
      <c r="G21" s="13">
        <f t="shared" si="12"/>
        <v>79523948.724999994</v>
      </c>
      <c r="H21" s="13">
        <f t="shared" si="12"/>
        <v>79174218.446999997</v>
      </c>
      <c r="I21" s="13">
        <f t="shared" si="12"/>
        <v>78824488.169</v>
      </c>
      <c r="J21" s="13">
        <f t="shared" si="12"/>
        <v>78474757.891000003</v>
      </c>
      <c r="K21" s="13">
        <f t="shared" si="12"/>
        <v>78125027.613000005</v>
      </c>
      <c r="L21" s="13">
        <f t="shared" si="12"/>
        <v>77775297.335000008</v>
      </c>
      <c r="M21" s="13">
        <f t="shared" si="12"/>
        <v>77425567.056999996</v>
      </c>
      <c r="N21" s="13">
        <f t="shared" si="12"/>
        <v>77075836.778999999</v>
      </c>
      <c r="O21" s="14">
        <f t="shared" si="1"/>
        <v>241712525.71999997</v>
      </c>
      <c r="P21" s="14">
        <f t="shared" si="2"/>
        <v>480291264.852</v>
      </c>
      <c r="Q21" s="14">
        <f t="shared" si="3"/>
        <v>715715538.5250001</v>
      </c>
      <c r="R21" s="14">
        <f t="shared" si="4"/>
        <v>947992239.69600022</v>
      </c>
    </row>
    <row r="22" spans="1:18">
      <c r="A22" s="15" t="s">
        <v>5</v>
      </c>
      <c r="B22" s="13">
        <v>0</v>
      </c>
      <c r="C22" s="14">
        <v>64382961.780000001</v>
      </c>
      <c r="D22" s="14">
        <v>64382961.780000001</v>
      </c>
      <c r="E22" s="14">
        <v>64382961.780000001</v>
      </c>
      <c r="F22" s="14">
        <v>64382961.780000001</v>
      </c>
      <c r="G22" s="14">
        <v>64382961.780000001</v>
      </c>
      <c r="H22" s="14">
        <v>64382961.780000001</v>
      </c>
      <c r="I22" s="14">
        <v>64382961.780000001</v>
      </c>
      <c r="J22" s="14">
        <v>64382961.780000001</v>
      </c>
      <c r="K22" s="14">
        <v>64382961.780000001</v>
      </c>
      <c r="L22" s="14">
        <v>64382961.780000001</v>
      </c>
      <c r="M22" s="14">
        <v>64382961.780000001</v>
      </c>
      <c r="N22" s="14">
        <v>64382961.780000001</v>
      </c>
      <c r="O22" s="14">
        <f>SUM(C22:E22)</f>
        <v>193148885.34</v>
      </c>
      <c r="P22" s="14">
        <f>SUM(C22:H22)</f>
        <v>386297770.67999995</v>
      </c>
      <c r="Q22" s="14">
        <f t="shared" si="3"/>
        <v>579446656.01999986</v>
      </c>
      <c r="R22" s="14">
        <f>SUM(C22:N22)</f>
        <v>772595541.35999978</v>
      </c>
    </row>
    <row r="23" spans="1:18">
      <c r="A23" s="15" t="s">
        <v>6</v>
      </c>
      <c r="B23" s="13">
        <v>0</v>
      </c>
      <c r="C23" s="14">
        <v>17085495.019999996</v>
      </c>
      <c r="D23" s="14">
        <v>15105896.810000001</v>
      </c>
      <c r="E23" s="14">
        <v>16372248.550000001</v>
      </c>
      <c r="F23" s="14">
        <v>15497610.18</v>
      </c>
      <c r="G23" s="14">
        <v>15140986.945</v>
      </c>
      <c r="H23" s="14">
        <v>14791256.666999999</v>
      </c>
      <c r="I23" s="14">
        <v>14441526.389</v>
      </c>
      <c r="J23" s="14">
        <v>14091796.111</v>
      </c>
      <c r="K23" s="14">
        <v>13742065.833000001</v>
      </c>
      <c r="L23" s="14">
        <v>13392335.555</v>
      </c>
      <c r="M23" s="14">
        <v>13042605.277000001</v>
      </c>
      <c r="N23" s="14">
        <v>12692874.999</v>
      </c>
      <c r="O23" s="14">
        <f>SUM(C23:E23)</f>
        <v>48563640.379999995</v>
      </c>
      <c r="P23" s="14">
        <f>SUM(C23:H23)</f>
        <v>93993494.171999991</v>
      </c>
      <c r="Q23" s="14">
        <f t="shared" si="3"/>
        <v>136268882.505</v>
      </c>
      <c r="R23" s="14">
        <f t="shared" si="4"/>
        <v>175396698.33600003</v>
      </c>
    </row>
    <row r="24" spans="1:18">
      <c r="A24" s="15" t="s">
        <v>7</v>
      </c>
      <c r="B24" s="13">
        <v>3084529169.6399975</v>
      </c>
      <c r="C24" s="13">
        <f>+B24-C22</f>
        <v>3020146207.8599973</v>
      </c>
      <c r="D24" s="13">
        <f>+C24-D22</f>
        <v>2955763246.0799971</v>
      </c>
      <c r="E24" s="13">
        <f t="shared" ref="E24:N24" si="13">+D24-E22</f>
        <v>2891380284.2999969</v>
      </c>
      <c r="F24" s="13">
        <f t="shared" si="13"/>
        <v>2826997322.5199966</v>
      </c>
      <c r="G24" s="13">
        <f t="shared" si="13"/>
        <v>2762614360.7399964</v>
      </c>
      <c r="H24" s="13">
        <f t="shared" si="13"/>
        <v>2698231398.9599962</v>
      </c>
      <c r="I24" s="13">
        <f t="shared" si="13"/>
        <v>2633848437.179996</v>
      </c>
      <c r="J24" s="13">
        <f t="shared" si="13"/>
        <v>2569465475.3999958</v>
      </c>
      <c r="K24" s="13">
        <f t="shared" si="13"/>
        <v>2505082513.6199956</v>
      </c>
      <c r="L24" s="13">
        <f t="shared" si="13"/>
        <v>2440699551.8399954</v>
      </c>
      <c r="M24" s="13">
        <f t="shared" si="13"/>
        <v>2376316590.0599952</v>
      </c>
      <c r="N24" s="13">
        <f t="shared" si="13"/>
        <v>2311933628.279995</v>
      </c>
      <c r="O24" s="13">
        <f>+E24</f>
        <v>2891380284.2999969</v>
      </c>
      <c r="P24" s="13">
        <f>+H24</f>
        <v>2698231398.9599962</v>
      </c>
      <c r="Q24" s="13">
        <f>+K24</f>
        <v>2505082513.6199956</v>
      </c>
      <c r="R24" s="13">
        <f>+N24</f>
        <v>2311933628.279995</v>
      </c>
    </row>
    <row r="25" spans="1:18">
      <c r="A25" s="15"/>
      <c r="B25" s="13"/>
      <c r="C25" s="14"/>
      <c r="D25" s="14"/>
      <c r="E25" s="14"/>
      <c r="F25" s="140"/>
      <c r="G25" s="140"/>
      <c r="H25" s="14"/>
      <c r="I25" s="141"/>
      <c r="J25" s="14"/>
      <c r="K25" s="14"/>
      <c r="L25" s="14"/>
      <c r="M25" s="14"/>
      <c r="N25" s="14"/>
      <c r="O25" s="14"/>
      <c r="P25" s="14"/>
      <c r="Q25" s="14"/>
      <c r="R25" s="14"/>
    </row>
    <row r="26" spans="1:18">
      <c r="A26" s="12" t="s">
        <v>9</v>
      </c>
      <c r="B26" s="13"/>
      <c r="C26" s="13">
        <f>+C27+C28</f>
        <v>0</v>
      </c>
      <c r="D26" s="13">
        <f t="shared" ref="D26" si="14">+D27+D28</f>
        <v>0</v>
      </c>
      <c r="E26" s="13">
        <f>+E27+E28</f>
        <v>143269016.22999999</v>
      </c>
      <c r="F26" s="13">
        <f t="shared" ref="F26:N26" si="15">+F27+F28</f>
        <v>0</v>
      </c>
      <c r="G26" s="13">
        <f t="shared" si="15"/>
        <v>0</v>
      </c>
      <c r="H26" s="13">
        <f t="shared" si="15"/>
        <v>148283431.79804999</v>
      </c>
      <c r="I26" s="13">
        <f t="shared" si="15"/>
        <v>0</v>
      </c>
      <c r="J26" s="13">
        <f t="shared" si="15"/>
        <v>0</v>
      </c>
      <c r="K26" s="13">
        <f t="shared" si="15"/>
        <v>307855341.83098173</v>
      </c>
      <c r="L26" s="13">
        <f t="shared" si="15"/>
        <v>0</v>
      </c>
      <c r="M26" s="13">
        <f t="shared" si="15"/>
        <v>0</v>
      </c>
      <c r="N26" s="13">
        <f t="shared" si="15"/>
        <v>158844919.22786605</v>
      </c>
      <c r="O26" s="14">
        <f t="shared" si="1"/>
        <v>143269016.22999999</v>
      </c>
      <c r="P26" s="14">
        <f t="shared" si="2"/>
        <v>291552448.02804995</v>
      </c>
      <c r="Q26" s="14">
        <f>SUM(C26:K26)</f>
        <v>599407789.85903168</v>
      </c>
      <c r="R26" s="14">
        <f>SUM(C26:N26)</f>
        <v>758252709.08689773</v>
      </c>
    </row>
    <row r="27" spans="1:18">
      <c r="A27" s="15" t="s">
        <v>5</v>
      </c>
      <c r="B27" s="13">
        <v>0</v>
      </c>
      <c r="C27" s="14"/>
      <c r="D27" s="14"/>
      <c r="E27" s="14">
        <v>0</v>
      </c>
      <c r="F27" s="14"/>
      <c r="G27" s="14"/>
      <c r="H27" s="14">
        <v>0</v>
      </c>
      <c r="I27" s="14"/>
      <c r="J27" s="14"/>
      <c r="K27" s="14">
        <v>154381989.91999999</v>
      </c>
      <c r="L27" s="14"/>
      <c r="M27" s="14"/>
      <c r="N27" s="14">
        <v>0</v>
      </c>
      <c r="O27" s="14">
        <f t="shared" si="1"/>
        <v>0</v>
      </c>
      <c r="P27" s="14">
        <f t="shared" si="2"/>
        <v>0</v>
      </c>
      <c r="Q27" s="14">
        <f t="shared" si="3"/>
        <v>154381989.91999999</v>
      </c>
      <c r="R27" s="14">
        <f t="shared" si="4"/>
        <v>154381989.91999999</v>
      </c>
    </row>
    <row r="28" spans="1:18">
      <c r="A28" s="15" t="s">
        <v>6</v>
      </c>
      <c r="B28" s="13">
        <v>0</v>
      </c>
      <c r="C28" s="14"/>
      <c r="D28" s="14"/>
      <c r="E28" s="14">
        <v>143269016.22999999</v>
      </c>
      <c r="F28" s="14"/>
      <c r="G28" s="14"/>
      <c r="H28" s="14">
        <f>143269016.23*1.035</f>
        <v>148283431.79804999</v>
      </c>
      <c r="I28" s="14"/>
      <c r="J28" s="14"/>
      <c r="K28" s="14">
        <f>H28*1.035</f>
        <v>153473351.91098171</v>
      </c>
      <c r="L28" s="14"/>
      <c r="M28" s="14"/>
      <c r="N28" s="14">
        <f>+K28*1.035</f>
        <v>158844919.22786605</v>
      </c>
      <c r="O28" s="14">
        <f>SUM(C28:F28)</f>
        <v>143269016.22999999</v>
      </c>
      <c r="P28" s="14">
        <f t="shared" si="2"/>
        <v>291552448.02804995</v>
      </c>
      <c r="Q28" s="14">
        <f t="shared" si="3"/>
        <v>445025799.93903166</v>
      </c>
      <c r="R28" s="14">
        <f t="shared" si="4"/>
        <v>603870719.16689777</v>
      </c>
    </row>
    <row r="29" spans="1:18">
      <c r="A29" s="15" t="s">
        <v>7</v>
      </c>
      <c r="B29" s="13">
        <v>1852583876</v>
      </c>
      <c r="C29" s="13">
        <f>+B29-C27</f>
        <v>1852583876</v>
      </c>
      <c r="D29" s="13">
        <f t="shared" ref="D29:N29" si="16">+C29-D27</f>
        <v>1852583876</v>
      </c>
      <c r="E29" s="13">
        <f t="shared" si="16"/>
        <v>1852583876</v>
      </c>
      <c r="F29" s="13">
        <f t="shared" si="16"/>
        <v>1852583876</v>
      </c>
      <c r="G29" s="13">
        <f t="shared" si="16"/>
        <v>1852583876</v>
      </c>
      <c r="H29" s="13">
        <f t="shared" si="16"/>
        <v>1852583876</v>
      </c>
      <c r="I29" s="13">
        <f t="shared" si="16"/>
        <v>1852583876</v>
      </c>
      <c r="J29" s="13">
        <f t="shared" si="16"/>
        <v>1852583876</v>
      </c>
      <c r="K29" s="13">
        <f t="shared" si="16"/>
        <v>1698201886.0799999</v>
      </c>
      <c r="L29" s="13">
        <f t="shared" si="16"/>
        <v>1698201886.0799999</v>
      </c>
      <c r="M29" s="13">
        <f t="shared" si="16"/>
        <v>1698201886.0799999</v>
      </c>
      <c r="N29" s="13">
        <f t="shared" si="16"/>
        <v>1698201886.0799999</v>
      </c>
      <c r="O29" s="13">
        <f>+E29</f>
        <v>1852583876</v>
      </c>
      <c r="P29" s="13">
        <f>+H29</f>
        <v>1852583876</v>
      </c>
      <c r="Q29" s="13">
        <f>+K29</f>
        <v>1698201886.0799999</v>
      </c>
      <c r="R29" s="13">
        <f>+N29</f>
        <v>1698201886.0799999</v>
      </c>
    </row>
    <row r="30" spans="1:18">
      <c r="A30" s="15"/>
      <c r="B30" s="13"/>
      <c r="C30" s="14"/>
      <c r="D30" s="14"/>
      <c r="E30" s="14"/>
      <c r="F30" s="140"/>
      <c r="G30" s="140"/>
      <c r="H30" s="14"/>
      <c r="I30" s="141"/>
      <c r="J30" s="14"/>
      <c r="K30" s="14"/>
      <c r="L30" s="14"/>
      <c r="M30" s="14"/>
      <c r="N30" s="14"/>
      <c r="O30" s="14"/>
      <c r="P30" s="14"/>
      <c r="Q30" s="14"/>
      <c r="R30" s="14"/>
    </row>
    <row r="31" spans="1:18">
      <c r="A31" s="12" t="s">
        <v>10</v>
      </c>
      <c r="B31" s="13"/>
      <c r="C31" s="13">
        <f>+C32+C33</f>
        <v>0</v>
      </c>
      <c r="D31" s="13">
        <f t="shared" ref="D31:N31" si="17">+D32+D33</f>
        <v>0</v>
      </c>
      <c r="E31" s="13">
        <f t="shared" si="17"/>
        <v>0</v>
      </c>
      <c r="F31" s="13">
        <f t="shared" si="17"/>
        <v>0</v>
      </c>
      <c r="G31" s="13">
        <f t="shared" si="17"/>
        <v>0</v>
      </c>
      <c r="H31" s="13">
        <f t="shared" si="17"/>
        <v>0</v>
      </c>
      <c r="I31" s="13">
        <f t="shared" si="17"/>
        <v>0</v>
      </c>
      <c r="J31" s="13">
        <f t="shared" si="17"/>
        <v>0</v>
      </c>
      <c r="K31" s="13">
        <f t="shared" si="17"/>
        <v>0</v>
      </c>
      <c r="L31" s="13">
        <f t="shared" si="17"/>
        <v>0</v>
      </c>
      <c r="M31" s="13">
        <f t="shared" si="17"/>
        <v>0</v>
      </c>
      <c r="N31" s="13">
        <f t="shared" si="17"/>
        <v>0</v>
      </c>
      <c r="O31" s="14">
        <f t="shared" si="1"/>
        <v>0</v>
      </c>
      <c r="P31" s="14">
        <f t="shared" si="2"/>
        <v>0</v>
      </c>
      <c r="Q31" s="14">
        <f t="shared" si="3"/>
        <v>0</v>
      </c>
      <c r="R31" s="14">
        <f t="shared" si="4"/>
        <v>0</v>
      </c>
    </row>
    <row r="32" spans="1:18">
      <c r="A32" s="15" t="s">
        <v>5</v>
      </c>
      <c r="B32" s="13">
        <v>0</v>
      </c>
      <c r="C32" s="13">
        <v>0</v>
      </c>
      <c r="D32" s="13">
        <v>0</v>
      </c>
      <c r="E32" s="13">
        <v>0</v>
      </c>
      <c r="F32" s="13"/>
      <c r="G32" s="144"/>
      <c r="H32" s="13"/>
      <c r="I32" s="145"/>
      <c r="J32" s="145"/>
      <c r="K32" s="145"/>
      <c r="L32" s="145"/>
      <c r="M32" s="145"/>
      <c r="N32" s="145"/>
      <c r="O32" s="14">
        <f t="shared" si="1"/>
        <v>0</v>
      </c>
      <c r="P32" s="14">
        <f t="shared" si="2"/>
        <v>0</v>
      </c>
      <c r="Q32" s="14">
        <f t="shared" si="3"/>
        <v>0</v>
      </c>
      <c r="R32" s="14">
        <f t="shared" si="4"/>
        <v>0</v>
      </c>
    </row>
    <row r="33" spans="1:18">
      <c r="A33" s="15" t="s">
        <v>6</v>
      </c>
      <c r="B33" s="13">
        <v>0</v>
      </c>
      <c r="C33" s="13">
        <v>0</v>
      </c>
      <c r="D33" s="13">
        <v>0</v>
      </c>
      <c r="E33" s="13">
        <v>0</v>
      </c>
      <c r="F33" s="13"/>
      <c r="G33" s="144"/>
      <c r="H33" s="13"/>
      <c r="I33" s="145"/>
      <c r="J33" s="145"/>
      <c r="K33" s="145"/>
      <c r="L33" s="145"/>
      <c r="M33" s="145"/>
      <c r="N33" s="145"/>
      <c r="O33" s="14">
        <f t="shared" si="1"/>
        <v>0</v>
      </c>
      <c r="P33" s="14">
        <f t="shared" si="2"/>
        <v>0</v>
      </c>
      <c r="Q33" s="14">
        <f t="shared" si="3"/>
        <v>0</v>
      </c>
      <c r="R33" s="14">
        <f t="shared" si="4"/>
        <v>0</v>
      </c>
    </row>
    <row r="34" spans="1:18">
      <c r="A34" s="15" t="s">
        <v>7</v>
      </c>
      <c r="B34" s="13">
        <v>2856</v>
      </c>
      <c r="C34" s="13">
        <f>+B34-C32</f>
        <v>2856</v>
      </c>
      <c r="D34" s="13">
        <f t="shared" ref="D34:N34" si="18">+C34-D32</f>
        <v>2856</v>
      </c>
      <c r="E34" s="13">
        <f t="shared" si="18"/>
        <v>2856</v>
      </c>
      <c r="F34" s="13">
        <f t="shared" si="18"/>
        <v>2856</v>
      </c>
      <c r="G34" s="13">
        <f t="shared" si="18"/>
        <v>2856</v>
      </c>
      <c r="H34" s="13">
        <f t="shared" si="18"/>
        <v>2856</v>
      </c>
      <c r="I34" s="13">
        <f t="shared" si="18"/>
        <v>2856</v>
      </c>
      <c r="J34" s="13">
        <f t="shared" si="18"/>
        <v>2856</v>
      </c>
      <c r="K34" s="13">
        <f t="shared" si="18"/>
        <v>2856</v>
      </c>
      <c r="L34" s="13">
        <f t="shared" si="18"/>
        <v>2856</v>
      </c>
      <c r="M34" s="13">
        <f t="shared" si="18"/>
        <v>2856</v>
      </c>
      <c r="N34" s="13">
        <f t="shared" si="18"/>
        <v>2856</v>
      </c>
      <c r="O34" s="13">
        <f>+E34</f>
        <v>2856</v>
      </c>
      <c r="P34" s="13">
        <f>+H34</f>
        <v>2856</v>
      </c>
      <c r="Q34" s="13">
        <f>+K34</f>
        <v>2856</v>
      </c>
      <c r="R34" s="13">
        <f>+N34</f>
        <v>2856</v>
      </c>
    </row>
    <row r="35" spans="1:18">
      <c r="A35" s="15"/>
      <c r="B35" s="13"/>
      <c r="C35" s="14"/>
      <c r="D35" s="14"/>
      <c r="E35" s="14"/>
      <c r="F35" s="14"/>
      <c r="G35" s="140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</row>
    <row r="36" spans="1:18">
      <c r="A36" s="12" t="s">
        <v>11</v>
      </c>
      <c r="B36" s="13"/>
      <c r="C36" s="13">
        <f>+C37+C38</f>
        <v>0</v>
      </c>
      <c r="D36" s="13">
        <f t="shared" ref="D36:N36" si="19">+D37+D38</f>
        <v>0</v>
      </c>
      <c r="E36" s="13">
        <f t="shared" si="19"/>
        <v>0</v>
      </c>
      <c r="F36" s="13">
        <f t="shared" si="19"/>
        <v>0</v>
      </c>
      <c r="G36" s="13">
        <f t="shared" si="19"/>
        <v>0</v>
      </c>
      <c r="H36" s="13">
        <f t="shared" si="19"/>
        <v>0</v>
      </c>
      <c r="I36" s="13">
        <f t="shared" si="19"/>
        <v>0</v>
      </c>
      <c r="J36" s="13">
        <f t="shared" si="19"/>
        <v>0</v>
      </c>
      <c r="K36" s="13">
        <f t="shared" si="19"/>
        <v>0</v>
      </c>
      <c r="L36" s="13">
        <f t="shared" si="19"/>
        <v>0</v>
      </c>
      <c r="M36" s="13">
        <f t="shared" si="19"/>
        <v>0</v>
      </c>
      <c r="N36" s="13">
        <f t="shared" si="19"/>
        <v>0</v>
      </c>
      <c r="O36" s="14">
        <f t="shared" si="1"/>
        <v>0</v>
      </c>
      <c r="P36" s="14">
        <f t="shared" si="2"/>
        <v>0</v>
      </c>
      <c r="Q36" s="14">
        <f t="shared" si="3"/>
        <v>0</v>
      </c>
      <c r="R36" s="14">
        <f t="shared" si="4"/>
        <v>0</v>
      </c>
    </row>
    <row r="37" spans="1:18">
      <c r="A37" s="15" t="s">
        <v>5</v>
      </c>
      <c r="B37" s="13">
        <v>0</v>
      </c>
      <c r="C37" s="13">
        <v>0</v>
      </c>
      <c r="D37" s="13">
        <v>0</v>
      </c>
      <c r="E37" s="13">
        <v>0</v>
      </c>
      <c r="F37" s="13"/>
      <c r="G37" s="144"/>
      <c r="H37" s="13"/>
      <c r="I37" s="13"/>
      <c r="J37" s="13"/>
      <c r="K37" s="13"/>
      <c r="L37" s="13"/>
      <c r="M37" s="13"/>
      <c r="N37" s="13"/>
      <c r="O37" s="14">
        <f t="shared" si="1"/>
        <v>0</v>
      </c>
      <c r="P37" s="14">
        <f t="shared" si="2"/>
        <v>0</v>
      </c>
      <c r="Q37" s="14">
        <f t="shared" si="3"/>
        <v>0</v>
      </c>
      <c r="R37" s="14">
        <f t="shared" si="4"/>
        <v>0</v>
      </c>
    </row>
    <row r="38" spans="1:18">
      <c r="A38" s="15" t="s">
        <v>6</v>
      </c>
      <c r="B38" s="13">
        <v>0</v>
      </c>
      <c r="C38" s="13">
        <v>0</v>
      </c>
      <c r="D38" s="13">
        <v>0</v>
      </c>
      <c r="E38" s="13">
        <v>0</v>
      </c>
      <c r="F38" s="13"/>
      <c r="G38" s="144"/>
      <c r="H38" s="13"/>
      <c r="I38" s="13"/>
      <c r="J38" s="13"/>
      <c r="K38" s="13"/>
      <c r="L38" s="13"/>
      <c r="M38" s="13"/>
      <c r="N38" s="13"/>
      <c r="O38" s="14">
        <f t="shared" si="1"/>
        <v>0</v>
      </c>
      <c r="P38" s="14">
        <f t="shared" si="2"/>
        <v>0</v>
      </c>
      <c r="Q38" s="14">
        <f t="shared" si="3"/>
        <v>0</v>
      </c>
      <c r="R38" s="14">
        <f t="shared" si="4"/>
        <v>0</v>
      </c>
    </row>
    <row r="39" spans="1:18">
      <c r="A39" s="15" t="s">
        <v>7</v>
      </c>
      <c r="B39" s="13">
        <v>542</v>
      </c>
      <c r="C39" s="13">
        <f>+B39-C37</f>
        <v>542</v>
      </c>
      <c r="D39" s="13">
        <f t="shared" ref="D39:N39" si="20">+C39-D37</f>
        <v>542</v>
      </c>
      <c r="E39" s="13">
        <f t="shared" si="20"/>
        <v>542</v>
      </c>
      <c r="F39" s="13">
        <f t="shared" si="20"/>
        <v>542</v>
      </c>
      <c r="G39" s="13">
        <f t="shared" si="20"/>
        <v>542</v>
      </c>
      <c r="H39" s="13">
        <f t="shared" si="20"/>
        <v>542</v>
      </c>
      <c r="I39" s="13">
        <f t="shared" si="20"/>
        <v>542</v>
      </c>
      <c r="J39" s="13">
        <f t="shared" si="20"/>
        <v>542</v>
      </c>
      <c r="K39" s="13">
        <f t="shared" si="20"/>
        <v>542</v>
      </c>
      <c r="L39" s="13">
        <f t="shared" si="20"/>
        <v>542</v>
      </c>
      <c r="M39" s="13">
        <f t="shared" si="20"/>
        <v>542</v>
      </c>
      <c r="N39" s="13">
        <f t="shared" si="20"/>
        <v>542</v>
      </c>
      <c r="O39" s="13">
        <f>+E39</f>
        <v>542</v>
      </c>
      <c r="P39" s="13">
        <f>+H39</f>
        <v>542</v>
      </c>
      <c r="Q39" s="13">
        <f>+K39</f>
        <v>542</v>
      </c>
      <c r="R39" s="13">
        <f>+N39</f>
        <v>542</v>
      </c>
    </row>
    <row r="40" spans="1:18">
      <c r="A40" s="15"/>
      <c r="B40" s="13"/>
      <c r="C40" s="14"/>
      <c r="D40" s="14"/>
      <c r="E40" s="14"/>
      <c r="F40" s="14"/>
      <c r="G40" s="140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</row>
    <row r="41" spans="1:18">
      <c r="A41" s="12" t="s">
        <v>12</v>
      </c>
      <c r="B41" s="13"/>
      <c r="C41" s="13">
        <f>+C42+C43</f>
        <v>0</v>
      </c>
      <c r="D41" s="13">
        <f t="shared" ref="D41:N41" si="21">+D42+D43</f>
        <v>0</v>
      </c>
      <c r="E41" s="13">
        <f t="shared" si="21"/>
        <v>0</v>
      </c>
      <c r="F41" s="13">
        <f t="shared" si="21"/>
        <v>0</v>
      </c>
      <c r="G41" s="13">
        <f t="shared" si="21"/>
        <v>0</v>
      </c>
      <c r="H41" s="13">
        <f t="shared" si="21"/>
        <v>0</v>
      </c>
      <c r="I41" s="13">
        <f t="shared" si="21"/>
        <v>0</v>
      </c>
      <c r="J41" s="13">
        <f t="shared" si="21"/>
        <v>0</v>
      </c>
      <c r="K41" s="13">
        <f t="shared" si="21"/>
        <v>0</v>
      </c>
      <c r="L41" s="13">
        <f t="shared" si="21"/>
        <v>0</v>
      </c>
      <c r="M41" s="13">
        <f t="shared" si="21"/>
        <v>0</v>
      </c>
      <c r="N41" s="13">
        <f t="shared" si="21"/>
        <v>0</v>
      </c>
      <c r="O41" s="14">
        <f t="shared" si="1"/>
        <v>0</v>
      </c>
      <c r="P41" s="14">
        <f t="shared" si="2"/>
        <v>0</v>
      </c>
      <c r="Q41" s="14">
        <f t="shared" si="3"/>
        <v>0</v>
      </c>
      <c r="R41" s="14">
        <f t="shared" si="4"/>
        <v>0</v>
      </c>
    </row>
    <row r="42" spans="1:18">
      <c r="A42" s="15" t="s">
        <v>5</v>
      </c>
      <c r="B42" s="13">
        <v>0</v>
      </c>
      <c r="C42" s="13">
        <v>0</v>
      </c>
      <c r="D42" s="13">
        <v>0</v>
      </c>
      <c r="E42" s="13">
        <v>0</v>
      </c>
      <c r="F42" s="13"/>
      <c r="G42" s="144"/>
      <c r="H42" s="13"/>
      <c r="I42" s="13"/>
      <c r="J42" s="13"/>
      <c r="K42" s="13"/>
      <c r="L42" s="13"/>
      <c r="M42" s="13"/>
      <c r="N42" s="13"/>
      <c r="O42" s="14">
        <f t="shared" si="1"/>
        <v>0</v>
      </c>
      <c r="P42" s="14">
        <f t="shared" si="2"/>
        <v>0</v>
      </c>
      <c r="Q42" s="14">
        <f t="shared" si="3"/>
        <v>0</v>
      </c>
      <c r="R42" s="14">
        <f t="shared" si="4"/>
        <v>0</v>
      </c>
    </row>
    <row r="43" spans="1:18">
      <c r="A43" s="15" t="s">
        <v>6</v>
      </c>
      <c r="B43" s="13">
        <v>0</v>
      </c>
      <c r="C43" s="13">
        <v>0</v>
      </c>
      <c r="D43" s="13">
        <v>0</v>
      </c>
      <c r="E43" s="13">
        <v>0</v>
      </c>
      <c r="F43" s="13"/>
      <c r="G43" s="144"/>
      <c r="H43" s="13"/>
      <c r="I43" s="13"/>
      <c r="J43" s="13"/>
      <c r="K43" s="13"/>
      <c r="L43" s="13"/>
      <c r="M43" s="13"/>
      <c r="N43" s="13"/>
      <c r="O43" s="14">
        <f t="shared" si="1"/>
        <v>0</v>
      </c>
      <c r="P43" s="14">
        <f t="shared" si="2"/>
        <v>0</v>
      </c>
      <c r="Q43" s="14">
        <f t="shared" si="3"/>
        <v>0</v>
      </c>
      <c r="R43" s="14">
        <f t="shared" si="4"/>
        <v>0</v>
      </c>
    </row>
    <row r="44" spans="1:18">
      <c r="A44" s="15" t="s">
        <v>7</v>
      </c>
      <c r="B44" s="13">
        <v>1210</v>
      </c>
      <c r="C44" s="13">
        <f>+B44-C42</f>
        <v>1210</v>
      </c>
      <c r="D44" s="13">
        <f t="shared" ref="D44:N44" si="22">+C44-D42</f>
        <v>1210</v>
      </c>
      <c r="E44" s="13">
        <f t="shared" si="22"/>
        <v>1210</v>
      </c>
      <c r="F44" s="13">
        <f t="shared" si="22"/>
        <v>1210</v>
      </c>
      <c r="G44" s="13">
        <f t="shared" si="22"/>
        <v>1210</v>
      </c>
      <c r="H44" s="13">
        <f t="shared" si="22"/>
        <v>1210</v>
      </c>
      <c r="I44" s="13">
        <f t="shared" si="22"/>
        <v>1210</v>
      </c>
      <c r="J44" s="13">
        <f t="shared" si="22"/>
        <v>1210</v>
      </c>
      <c r="K44" s="13">
        <f t="shared" si="22"/>
        <v>1210</v>
      </c>
      <c r="L44" s="13">
        <f t="shared" si="22"/>
        <v>1210</v>
      </c>
      <c r="M44" s="13">
        <f t="shared" si="22"/>
        <v>1210</v>
      </c>
      <c r="N44" s="13">
        <f t="shared" si="22"/>
        <v>1210</v>
      </c>
      <c r="O44" s="13">
        <f>+E44</f>
        <v>1210</v>
      </c>
      <c r="P44" s="13">
        <f>+H44</f>
        <v>1210</v>
      </c>
      <c r="Q44" s="13">
        <f>+K44</f>
        <v>1210</v>
      </c>
      <c r="R44" s="13">
        <f>+N44</f>
        <v>1210</v>
      </c>
    </row>
    <row r="45" spans="1:18">
      <c r="A45" s="15"/>
      <c r="B45" s="13"/>
      <c r="C45" s="14"/>
      <c r="D45" s="14"/>
      <c r="E45" s="14"/>
      <c r="F45" s="14"/>
      <c r="G45" s="140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</row>
    <row r="46" spans="1:18">
      <c r="A46" s="12" t="s">
        <v>13</v>
      </c>
      <c r="B46" s="13"/>
      <c r="C46" s="13">
        <f>+C47+C48</f>
        <v>0</v>
      </c>
      <c r="D46" s="13">
        <f t="shared" ref="D46:N46" si="23">+D47+D48</f>
        <v>0</v>
      </c>
      <c r="E46" s="13">
        <f t="shared" si="23"/>
        <v>0</v>
      </c>
      <c r="F46" s="13">
        <f t="shared" si="23"/>
        <v>0</v>
      </c>
      <c r="G46" s="13">
        <f t="shared" si="23"/>
        <v>0</v>
      </c>
      <c r="H46" s="13">
        <f t="shared" si="23"/>
        <v>0</v>
      </c>
      <c r="I46" s="13">
        <f t="shared" si="23"/>
        <v>0</v>
      </c>
      <c r="J46" s="13">
        <f t="shared" si="23"/>
        <v>0</v>
      </c>
      <c r="K46" s="13">
        <f t="shared" si="23"/>
        <v>0</v>
      </c>
      <c r="L46" s="13">
        <f t="shared" si="23"/>
        <v>0</v>
      </c>
      <c r="M46" s="13">
        <f t="shared" si="23"/>
        <v>0</v>
      </c>
      <c r="N46" s="13">
        <f t="shared" si="23"/>
        <v>0</v>
      </c>
      <c r="O46" s="14">
        <f t="shared" ref="O46:Q46" si="24">SUM(O47:O48)</f>
        <v>0</v>
      </c>
      <c r="P46" s="14">
        <f t="shared" si="24"/>
        <v>0</v>
      </c>
      <c r="Q46" s="14">
        <f t="shared" si="24"/>
        <v>0</v>
      </c>
      <c r="R46" s="14">
        <f t="shared" si="4"/>
        <v>0</v>
      </c>
    </row>
    <row r="47" spans="1:18">
      <c r="A47" s="15" t="s">
        <v>5</v>
      </c>
      <c r="B47" s="13">
        <v>0</v>
      </c>
      <c r="C47" s="13">
        <v>0</v>
      </c>
      <c r="D47" s="13">
        <v>0</v>
      </c>
      <c r="E47" s="13">
        <v>0</v>
      </c>
      <c r="F47" s="13"/>
      <c r="G47" s="144"/>
      <c r="H47" s="13"/>
      <c r="I47" s="13"/>
      <c r="J47" s="13"/>
      <c r="K47" s="13"/>
      <c r="L47" s="13"/>
      <c r="M47" s="13"/>
      <c r="N47" s="13"/>
      <c r="O47" s="14">
        <f t="shared" si="1"/>
        <v>0</v>
      </c>
      <c r="P47" s="14">
        <f t="shared" si="2"/>
        <v>0</v>
      </c>
      <c r="Q47" s="14">
        <f t="shared" si="3"/>
        <v>0</v>
      </c>
      <c r="R47" s="14">
        <f>SUM(C47:N47)</f>
        <v>0</v>
      </c>
    </row>
    <row r="48" spans="1:18">
      <c r="A48" s="15" t="s">
        <v>6</v>
      </c>
      <c r="B48" s="13">
        <v>0</v>
      </c>
      <c r="C48" s="13">
        <v>0</v>
      </c>
      <c r="D48" s="13">
        <v>0</v>
      </c>
      <c r="E48" s="13">
        <v>0</v>
      </c>
      <c r="F48" s="13"/>
      <c r="G48" s="144"/>
      <c r="H48" s="13"/>
      <c r="I48" s="13"/>
      <c r="J48" s="13"/>
      <c r="K48" s="13"/>
      <c r="L48" s="13"/>
      <c r="M48" s="13"/>
      <c r="N48" s="13"/>
      <c r="O48" s="14">
        <f t="shared" si="1"/>
        <v>0</v>
      </c>
      <c r="P48" s="14">
        <f t="shared" si="2"/>
        <v>0</v>
      </c>
      <c r="Q48" s="14">
        <f t="shared" si="3"/>
        <v>0</v>
      </c>
      <c r="R48" s="14">
        <f t="shared" si="4"/>
        <v>0</v>
      </c>
    </row>
    <row r="49" spans="1:18">
      <c r="A49" s="15" t="s">
        <v>7</v>
      </c>
      <c r="B49" s="13">
        <v>12781</v>
      </c>
      <c r="C49" s="13">
        <f>+B49-C47</f>
        <v>12781</v>
      </c>
      <c r="D49" s="13">
        <f t="shared" ref="D49:N49" si="25">+C49-D47</f>
        <v>12781</v>
      </c>
      <c r="E49" s="13">
        <f t="shared" si="25"/>
        <v>12781</v>
      </c>
      <c r="F49" s="13">
        <f t="shared" si="25"/>
        <v>12781</v>
      </c>
      <c r="G49" s="13">
        <f t="shared" si="25"/>
        <v>12781</v>
      </c>
      <c r="H49" s="13">
        <f t="shared" si="25"/>
        <v>12781</v>
      </c>
      <c r="I49" s="13">
        <f t="shared" si="25"/>
        <v>12781</v>
      </c>
      <c r="J49" s="13">
        <f t="shared" si="25"/>
        <v>12781</v>
      </c>
      <c r="K49" s="13">
        <f t="shared" si="25"/>
        <v>12781</v>
      </c>
      <c r="L49" s="13">
        <f t="shared" si="25"/>
        <v>12781</v>
      </c>
      <c r="M49" s="13">
        <f t="shared" si="25"/>
        <v>12781</v>
      </c>
      <c r="N49" s="13">
        <f t="shared" si="25"/>
        <v>12781</v>
      </c>
      <c r="O49" s="13">
        <f>+E49</f>
        <v>12781</v>
      </c>
      <c r="P49" s="13">
        <f>+H49</f>
        <v>12781</v>
      </c>
      <c r="Q49" s="13">
        <f>+K49</f>
        <v>12781</v>
      </c>
      <c r="R49" s="13">
        <f>+N49</f>
        <v>12781</v>
      </c>
    </row>
    <row r="50" spans="1:18" ht="13.5" thickBot="1">
      <c r="A50" s="15"/>
      <c r="B50" s="13"/>
      <c r="C50" s="14"/>
      <c r="D50" s="14"/>
      <c r="E50" s="14"/>
      <c r="F50" s="14"/>
      <c r="G50" s="146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</row>
    <row r="51" spans="1:18" ht="13.5" thickBot="1">
      <c r="A51" s="17" t="s">
        <v>14</v>
      </c>
      <c r="B51" s="18">
        <f t="shared" ref="B51:R51" si="26">+B12+B17+B22++B27+B32+B37+B42+B47</f>
        <v>0</v>
      </c>
      <c r="C51" s="18">
        <f t="shared" si="26"/>
        <v>65727311.730000004</v>
      </c>
      <c r="D51" s="18">
        <f t="shared" si="26"/>
        <v>65745016.230000004</v>
      </c>
      <c r="E51" s="18">
        <f t="shared" si="26"/>
        <v>65762952.960000001</v>
      </c>
      <c r="F51" s="18">
        <f t="shared" si="26"/>
        <v>65781128.550000004</v>
      </c>
      <c r="G51" s="18">
        <f t="shared" si="26"/>
        <v>65798949.164999999</v>
      </c>
      <c r="H51" s="18">
        <f t="shared" si="26"/>
        <v>65816887.884000003</v>
      </c>
      <c r="I51" s="18">
        <f t="shared" si="26"/>
        <v>65834826.603</v>
      </c>
      <c r="J51" s="18">
        <f t="shared" si="26"/>
        <v>65852765.322000004</v>
      </c>
      <c r="K51" s="18">
        <f t="shared" si="26"/>
        <v>220252693.961</v>
      </c>
      <c r="L51" s="18">
        <f t="shared" si="26"/>
        <v>65888642.759999998</v>
      </c>
      <c r="M51" s="18">
        <f t="shared" si="26"/>
        <v>65906581.479000002</v>
      </c>
      <c r="N51" s="18">
        <f t="shared" si="26"/>
        <v>65924520.197999999</v>
      </c>
      <c r="O51" s="18">
        <f t="shared" si="26"/>
        <v>197235280.92000002</v>
      </c>
      <c r="P51" s="18">
        <f t="shared" si="26"/>
        <v>394632246.51899993</v>
      </c>
      <c r="Q51" s="18">
        <f t="shared" si="26"/>
        <v>746572532.40499985</v>
      </c>
      <c r="R51" s="18">
        <f t="shared" si="26"/>
        <v>944292276.84199977</v>
      </c>
    </row>
    <row r="52" spans="1:18" ht="13.5" thickBot="1">
      <c r="A52" s="17" t="s">
        <v>15</v>
      </c>
      <c r="B52" s="18">
        <f t="shared" ref="B52:R52" si="27">+B13+B18+B23++B28+B33+B38+B43+B48</f>
        <v>0</v>
      </c>
      <c r="C52" s="18">
        <f t="shared" si="27"/>
        <v>18779621.709999997</v>
      </c>
      <c r="D52" s="18">
        <f t="shared" si="27"/>
        <v>16897009.140000001</v>
      </c>
      <c r="E52" s="18">
        <f t="shared" si="27"/>
        <v>161319213.48999998</v>
      </c>
      <c r="F52" s="18">
        <f t="shared" si="27"/>
        <v>17207495.190000001</v>
      </c>
      <c r="G52" s="18">
        <f t="shared" si="27"/>
        <v>16842782.965</v>
      </c>
      <c r="H52" s="18">
        <f t="shared" si="27"/>
        <v>164769895.61905</v>
      </c>
      <c r="I52" s="18">
        <f t="shared" si="27"/>
        <v>16130144.677000001</v>
      </c>
      <c r="J52" s="18">
        <f t="shared" si="27"/>
        <v>15773825.533</v>
      </c>
      <c r="K52" s="18">
        <f t="shared" si="27"/>
        <v>168890858.29998171</v>
      </c>
      <c r="L52" s="18">
        <f t="shared" si="27"/>
        <v>15061187.244999999</v>
      </c>
      <c r="M52" s="18">
        <f t="shared" si="27"/>
        <v>14704868.101</v>
      </c>
      <c r="N52" s="18">
        <f t="shared" si="27"/>
        <v>173193468.18486604</v>
      </c>
      <c r="O52" s="18">
        <f t="shared" si="27"/>
        <v>196995844.33999997</v>
      </c>
      <c r="P52" s="18">
        <f t="shared" si="27"/>
        <v>395816018.11404991</v>
      </c>
      <c r="Q52" s="18">
        <f t="shared" si="27"/>
        <v>596610846.62403166</v>
      </c>
      <c r="R52" s="18">
        <f t="shared" si="27"/>
        <v>799570370.15489781</v>
      </c>
    </row>
    <row r="53" spans="1:18" ht="13.5" thickBot="1">
      <c r="A53" s="17" t="s">
        <v>16</v>
      </c>
      <c r="B53" s="18">
        <f t="shared" ref="B53:R53" si="28">+B14+B19+B24+B29+B34+B44+B39+B49</f>
        <v>5146234501.9399977</v>
      </c>
      <c r="C53" s="18">
        <f t="shared" si="28"/>
        <v>5091667656.4999971</v>
      </c>
      <c r="D53" s="18">
        <f t="shared" si="28"/>
        <v>5035036961.869997</v>
      </c>
      <c r="E53" s="18">
        <f t="shared" si="28"/>
        <v>4978183894.4699974</v>
      </c>
      <c r="F53" s="18">
        <f t="shared" si="28"/>
        <v>4918156229.7899971</v>
      </c>
      <c r="G53" s="18">
        <f t="shared" si="28"/>
        <v>4861414348.7749958</v>
      </c>
      <c r="H53" s="18">
        <f t="shared" si="28"/>
        <v>4803675614.0219955</v>
      </c>
      <c r="I53" s="18">
        <f t="shared" si="28"/>
        <v>4745936879.2689962</v>
      </c>
      <c r="J53" s="18">
        <f t="shared" si="28"/>
        <v>4688198144.515996</v>
      </c>
      <c r="K53" s="18">
        <f t="shared" si="28"/>
        <v>4476077419.8429956</v>
      </c>
      <c r="L53" s="18">
        <f t="shared" si="28"/>
        <v>4418338685.0899954</v>
      </c>
      <c r="M53" s="18">
        <f t="shared" si="28"/>
        <v>4360599950.3369951</v>
      </c>
      <c r="N53" s="18">
        <f t="shared" si="28"/>
        <v>4302861215.5839949</v>
      </c>
      <c r="O53" s="18">
        <f t="shared" si="28"/>
        <v>4978183894.4699974</v>
      </c>
      <c r="P53" s="18">
        <f t="shared" si="28"/>
        <v>4803675614.0219955</v>
      </c>
      <c r="Q53" s="18">
        <f t="shared" si="28"/>
        <v>4476077419.8429956</v>
      </c>
      <c r="R53" s="18">
        <f t="shared" si="28"/>
        <v>4302861215.5839949</v>
      </c>
    </row>
    <row r="55" spans="1:18" ht="15">
      <c r="C55" s="124"/>
      <c r="D55" s="125"/>
      <c r="E55" s="125"/>
      <c r="F55" s="125"/>
      <c r="G55" s="125"/>
      <c r="H55" s="125"/>
      <c r="I55" s="125"/>
      <c r="J55" s="125"/>
      <c r="K55" s="125"/>
      <c r="L55" s="125"/>
    </row>
    <row r="56" spans="1:18" ht="15">
      <c r="C56" s="126"/>
      <c r="D56" s="127"/>
      <c r="E56" s="127"/>
      <c r="F56" s="128"/>
      <c r="G56" s="128"/>
      <c r="H56" s="127"/>
      <c r="I56" s="127"/>
      <c r="J56" s="127"/>
      <c r="K56" s="127"/>
      <c r="L56" s="127"/>
    </row>
    <row r="57" spans="1:18" ht="15">
      <c r="C57" s="129"/>
      <c r="D57" s="130"/>
      <c r="E57" s="130"/>
      <c r="F57" s="130"/>
      <c r="G57" s="130"/>
      <c r="H57" s="130"/>
      <c r="I57" s="130"/>
      <c r="J57" s="130"/>
      <c r="K57" s="130"/>
      <c r="L57" s="130"/>
    </row>
  </sheetData>
  <mergeCells count="1">
    <mergeCell ref="A7:D7"/>
  </mergeCells>
  <pageMargins left="0.25" right="0.25" top="0.75" bottom="0.75" header="0.3" footer="0.3"/>
  <pageSetup paperSize="9" scale="46" fitToHeight="0" orientation="landscape" horizontalDpi="300" verticalDpi="300" r:id="rId1"/>
  <ignoredErrors>
    <ignoredError sqref="O12:R53" formulaRange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2DF275-08DE-4930-AF79-0A8D8EBB07BA}">
  <sheetPr>
    <pageSetUpPr fitToPage="1"/>
  </sheetPr>
  <dimension ref="A5:M315"/>
  <sheetViews>
    <sheetView zoomScaleNormal="100" workbookViewId="0">
      <selection activeCell="B34" sqref="B34"/>
    </sheetView>
  </sheetViews>
  <sheetFormatPr baseColWidth="10" defaultRowHeight="11.25"/>
  <cols>
    <col min="1" max="1" width="52.140625" style="29" customWidth="1"/>
    <col min="2" max="2" width="11.42578125" style="29"/>
    <col min="3" max="4" width="12.5703125" style="29" customWidth="1"/>
    <col min="5" max="5" width="18" style="103" customWidth="1"/>
    <col min="6" max="6" width="15.7109375" style="103" customWidth="1"/>
    <col min="7" max="7" width="19" style="28" customWidth="1"/>
    <col min="8" max="8" width="16.7109375" style="28" customWidth="1"/>
    <col min="9" max="9" width="15.5703125" style="28" customWidth="1"/>
    <col min="10" max="10" width="19" style="28" customWidth="1"/>
    <col min="11" max="11" width="16.7109375" style="28" customWidth="1"/>
    <col min="12" max="12" width="15.85546875" style="28" customWidth="1"/>
    <col min="13" max="13" width="14.7109375" style="29" bestFit="1" customWidth="1"/>
    <col min="14" max="253" width="11.42578125" style="29"/>
    <col min="254" max="254" width="12" style="29" customWidth="1"/>
    <col min="255" max="255" width="11.42578125" style="29"/>
    <col min="256" max="256" width="6.140625" style="29" customWidth="1"/>
    <col min="257" max="257" width="7.42578125" style="29" customWidth="1"/>
    <col min="258" max="258" width="24.7109375" style="29" customWidth="1"/>
    <col min="259" max="260" width="12.5703125" style="29" customWidth="1"/>
    <col min="261" max="261" width="18" style="29" customWidth="1"/>
    <col min="262" max="262" width="15.7109375" style="29" customWidth="1"/>
    <col min="263" max="263" width="19" style="29" customWidth="1"/>
    <col min="264" max="264" width="16.7109375" style="29" customWidth="1"/>
    <col min="265" max="265" width="15.5703125" style="29" customWidth="1"/>
    <col min="266" max="266" width="19" style="29" customWidth="1"/>
    <col min="267" max="267" width="16.7109375" style="29" customWidth="1"/>
    <col min="268" max="268" width="15.85546875" style="29" customWidth="1"/>
    <col min="269" max="269" width="14.7109375" style="29" bestFit="1" customWidth="1"/>
    <col min="270" max="509" width="11.42578125" style="29"/>
    <col min="510" max="510" width="12" style="29" customWidth="1"/>
    <col min="511" max="511" width="11.42578125" style="29"/>
    <col min="512" max="512" width="6.140625" style="29" customWidth="1"/>
    <col min="513" max="513" width="7.42578125" style="29" customWidth="1"/>
    <col min="514" max="514" width="24.7109375" style="29" customWidth="1"/>
    <col min="515" max="516" width="12.5703125" style="29" customWidth="1"/>
    <col min="517" max="517" width="18" style="29" customWidth="1"/>
    <col min="518" max="518" width="15.7109375" style="29" customWidth="1"/>
    <col min="519" max="519" width="19" style="29" customWidth="1"/>
    <col min="520" max="520" width="16.7109375" style="29" customWidth="1"/>
    <col min="521" max="521" width="15.5703125" style="29" customWidth="1"/>
    <col min="522" max="522" width="19" style="29" customWidth="1"/>
    <col min="523" max="523" width="16.7109375" style="29" customWidth="1"/>
    <col min="524" max="524" width="15.85546875" style="29" customWidth="1"/>
    <col min="525" max="525" width="14.7109375" style="29" bestFit="1" customWidth="1"/>
    <col min="526" max="765" width="11.42578125" style="29"/>
    <col min="766" max="766" width="12" style="29" customWidth="1"/>
    <col min="767" max="767" width="11.42578125" style="29"/>
    <col min="768" max="768" width="6.140625" style="29" customWidth="1"/>
    <col min="769" max="769" width="7.42578125" style="29" customWidth="1"/>
    <col min="770" max="770" width="24.7109375" style="29" customWidth="1"/>
    <col min="771" max="772" width="12.5703125" style="29" customWidth="1"/>
    <col min="773" max="773" width="18" style="29" customWidth="1"/>
    <col min="774" max="774" width="15.7109375" style="29" customWidth="1"/>
    <col min="775" max="775" width="19" style="29" customWidth="1"/>
    <col min="776" max="776" width="16.7109375" style="29" customWidth="1"/>
    <col min="777" max="777" width="15.5703125" style="29" customWidth="1"/>
    <col min="778" max="778" width="19" style="29" customWidth="1"/>
    <col min="779" max="779" width="16.7109375" style="29" customWidth="1"/>
    <col min="780" max="780" width="15.85546875" style="29" customWidth="1"/>
    <col min="781" max="781" width="14.7109375" style="29" bestFit="1" customWidth="1"/>
    <col min="782" max="1021" width="11.42578125" style="29"/>
    <col min="1022" max="1022" width="12" style="29" customWidth="1"/>
    <col min="1023" max="1023" width="11.42578125" style="29"/>
    <col min="1024" max="1024" width="6.140625" style="29" customWidth="1"/>
    <col min="1025" max="1025" width="7.42578125" style="29" customWidth="1"/>
    <col min="1026" max="1026" width="24.7109375" style="29" customWidth="1"/>
    <col min="1027" max="1028" width="12.5703125" style="29" customWidth="1"/>
    <col min="1029" max="1029" width="18" style="29" customWidth="1"/>
    <col min="1030" max="1030" width="15.7109375" style="29" customWidth="1"/>
    <col min="1031" max="1031" width="19" style="29" customWidth="1"/>
    <col min="1032" max="1032" width="16.7109375" style="29" customWidth="1"/>
    <col min="1033" max="1033" width="15.5703125" style="29" customWidth="1"/>
    <col min="1034" max="1034" width="19" style="29" customWidth="1"/>
    <col min="1035" max="1035" width="16.7109375" style="29" customWidth="1"/>
    <col min="1036" max="1036" width="15.85546875" style="29" customWidth="1"/>
    <col min="1037" max="1037" width="14.7109375" style="29" bestFit="1" customWidth="1"/>
    <col min="1038" max="1277" width="11.42578125" style="29"/>
    <col min="1278" max="1278" width="12" style="29" customWidth="1"/>
    <col min="1279" max="1279" width="11.42578125" style="29"/>
    <col min="1280" max="1280" width="6.140625" style="29" customWidth="1"/>
    <col min="1281" max="1281" width="7.42578125" style="29" customWidth="1"/>
    <col min="1282" max="1282" width="24.7109375" style="29" customWidth="1"/>
    <col min="1283" max="1284" width="12.5703125" style="29" customWidth="1"/>
    <col min="1285" max="1285" width="18" style="29" customWidth="1"/>
    <col min="1286" max="1286" width="15.7109375" style="29" customWidth="1"/>
    <col min="1287" max="1287" width="19" style="29" customWidth="1"/>
    <col min="1288" max="1288" width="16.7109375" style="29" customWidth="1"/>
    <col min="1289" max="1289" width="15.5703125" style="29" customWidth="1"/>
    <col min="1290" max="1290" width="19" style="29" customWidth="1"/>
    <col min="1291" max="1291" width="16.7109375" style="29" customWidth="1"/>
    <col min="1292" max="1292" width="15.85546875" style="29" customWidth="1"/>
    <col min="1293" max="1293" width="14.7109375" style="29" bestFit="1" customWidth="1"/>
    <col min="1294" max="1533" width="11.42578125" style="29"/>
    <col min="1534" max="1534" width="12" style="29" customWidth="1"/>
    <col min="1535" max="1535" width="11.42578125" style="29"/>
    <col min="1536" max="1536" width="6.140625" style="29" customWidth="1"/>
    <col min="1537" max="1537" width="7.42578125" style="29" customWidth="1"/>
    <col min="1538" max="1538" width="24.7109375" style="29" customWidth="1"/>
    <col min="1539" max="1540" width="12.5703125" style="29" customWidth="1"/>
    <col min="1541" max="1541" width="18" style="29" customWidth="1"/>
    <col min="1542" max="1542" width="15.7109375" style="29" customWidth="1"/>
    <col min="1543" max="1543" width="19" style="29" customWidth="1"/>
    <col min="1544" max="1544" width="16.7109375" style="29" customWidth="1"/>
    <col min="1545" max="1545" width="15.5703125" style="29" customWidth="1"/>
    <col min="1546" max="1546" width="19" style="29" customWidth="1"/>
    <col min="1547" max="1547" width="16.7109375" style="29" customWidth="1"/>
    <col min="1548" max="1548" width="15.85546875" style="29" customWidth="1"/>
    <col min="1549" max="1549" width="14.7109375" style="29" bestFit="1" customWidth="1"/>
    <col min="1550" max="1789" width="11.42578125" style="29"/>
    <col min="1790" max="1790" width="12" style="29" customWidth="1"/>
    <col min="1791" max="1791" width="11.42578125" style="29"/>
    <col min="1792" max="1792" width="6.140625" style="29" customWidth="1"/>
    <col min="1793" max="1793" width="7.42578125" style="29" customWidth="1"/>
    <col min="1794" max="1794" width="24.7109375" style="29" customWidth="1"/>
    <col min="1795" max="1796" width="12.5703125" style="29" customWidth="1"/>
    <col min="1797" max="1797" width="18" style="29" customWidth="1"/>
    <col min="1798" max="1798" width="15.7109375" style="29" customWidth="1"/>
    <col min="1799" max="1799" width="19" style="29" customWidth="1"/>
    <col min="1800" max="1800" width="16.7109375" style="29" customWidth="1"/>
    <col min="1801" max="1801" width="15.5703125" style="29" customWidth="1"/>
    <col min="1802" max="1802" width="19" style="29" customWidth="1"/>
    <col min="1803" max="1803" width="16.7109375" style="29" customWidth="1"/>
    <col min="1804" max="1804" width="15.85546875" style="29" customWidth="1"/>
    <col min="1805" max="1805" width="14.7109375" style="29" bestFit="1" customWidth="1"/>
    <col min="1806" max="2045" width="11.42578125" style="29"/>
    <col min="2046" max="2046" width="12" style="29" customWidth="1"/>
    <col min="2047" max="2047" width="11.42578125" style="29"/>
    <col min="2048" max="2048" width="6.140625" style="29" customWidth="1"/>
    <col min="2049" max="2049" width="7.42578125" style="29" customWidth="1"/>
    <col min="2050" max="2050" width="24.7109375" style="29" customWidth="1"/>
    <col min="2051" max="2052" width="12.5703125" style="29" customWidth="1"/>
    <col min="2053" max="2053" width="18" style="29" customWidth="1"/>
    <col min="2054" max="2054" width="15.7109375" style="29" customWidth="1"/>
    <col min="2055" max="2055" width="19" style="29" customWidth="1"/>
    <col min="2056" max="2056" width="16.7109375" style="29" customWidth="1"/>
    <col min="2057" max="2057" width="15.5703125" style="29" customWidth="1"/>
    <col min="2058" max="2058" width="19" style="29" customWidth="1"/>
    <col min="2059" max="2059" width="16.7109375" style="29" customWidth="1"/>
    <col min="2060" max="2060" width="15.85546875" style="29" customWidth="1"/>
    <col min="2061" max="2061" width="14.7109375" style="29" bestFit="1" customWidth="1"/>
    <col min="2062" max="2301" width="11.42578125" style="29"/>
    <col min="2302" max="2302" width="12" style="29" customWidth="1"/>
    <col min="2303" max="2303" width="11.42578125" style="29"/>
    <col min="2304" max="2304" width="6.140625" style="29" customWidth="1"/>
    <col min="2305" max="2305" width="7.42578125" style="29" customWidth="1"/>
    <col min="2306" max="2306" width="24.7109375" style="29" customWidth="1"/>
    <col min="2307" max="2308" width="12.5703125" style="29" customWidth="1"/>
    <col min="2309" max="2309" width="18" style="29" customWidth="1"/>
    <col min="2310" max="2310" width="15.7109375" style="29" customWidth="1"/>
    <col min="2311" max="2311" width="19" style="29" customWidth="1"/>
    <col min="2312" max="2312" width="16.7109375" style="29" customWidth="1"/>
    <col min="2313" max="2313" width="15.5703125" style="29" customWidth="1"/>
    <col min="2314" max="2314" width="19" style="29" customWidth="1"/>
    <col min="2315" max="2315" width="16.7109375" style="29" customWidth="1"/>
    <col min="2316" max="2316" width="15.85546875" style="29" customWidth="1"/>
    <col min="2317" max="2317" width="14.7109375" style="29" bestFit="1" customWidth="1"/>
    <col min="2318" max="2557" width="11.42578125" style="29"/>
    <col min="2558" max="2558" width="12" style="29" customWidth="1"/>
    <col min="2559" max="2559" width="11.42578125" style="29"/>
    <col min="2560" max="2560" width="6.140625" style="29" customWidth="1"/>
    <col min="2561" max="2561" width="7.42578125" style="29" customWidth="1"/>
    <col min="2562" max="2562" width="24.7109375" style="29" customWidth="1"/>
    <col min="2563" max="2564" width="12.5703125" style="29" customWidth="1"/>
    <col min="2565" max="2565" width="18" style="29" customWidth="1"/>
    <col min="2566" max="2566" width="15.7109375" style="29" customWidth="1"/>
    <col min="2567" max="2567" width="19" style="29" customWidth="1"/>
    <col min="2568" max="2568" width="16.7109375" style="29" customWidth="1"/>
    <col min="2569" max="2569" width="15.5703125" style="29" customWidth="1"/>
    <col min="2570" max="2570" width="19" style="29" customWidth="1"/>
    <col min="2571" max="2571" width="16.7109375" style="29" customWidth="1"/>
    <col min="2572" max="2572" width="15.85546875" style="29" customWidth="1"/>
    <col min="2573" max="2573" width="14.7109375" style="29" bestFit="1" customWidth="1"/>
    <col min="2574" max="2813" width="11.42578125" style="29"/>
    <col min="2814" max="2814" width="12" style="29" customWidth="1"/>
    <col min="2815" max="2815" width="11.42578125" style="29"/>
    <col min="2816" max="2816" width="6.140625" style="29" customWidth="1"/>
    <col min="2817" max="2817" width="7.42578125" style="29" customWidth="1"/>
    <col min="2818" max="2818" width="24.7109375" style="29" customWidth="1"/>
    <col min="2819" max="2820" width="12.5703125" style="29" customWidth="1"/>
    <col min="2821" max="2821" width="18" style="29" customWidth="1"/>
    <col min="2822" max="2822" width="15.7109375" style="29" customWidth="1"/>
    <col min="2823" max="2823" width="19" style="29" customWidth="1"/>
    <col min="2824" max="2824" width="16.7109375" style="29" customWidth="1"/>
    <col min="2825" max="2825" width="15.5703125" style="29" customWidth="1"/>
    <col min="2826" max="2826" width="19" style="29" customWidth="1"/>
    <col min="2827" max="2827" width="16.7109375" style="29" customWidth="1"/>
    <col min="2828" max="2828" width="15.85546875" style="29" customWidth="1"/>
    <col min="2829" max="2829" width="14.7109375" style="29" bestFit="1" customWidth="1"/>
    <col min="2830" max="3069" width="11.42578125" style="29"/>
    <col min="3070" max="3070" width="12" style="29" customWidth="1"/>
    <col min="3071" max="3071" width="11.42578125" style="29"/>
    <col min="3072" max="3072" width="6.140625" style="29" customWidth="1"/>
    <col min="3073" max="3073" width="7.42578125" style="29" customWidth="1"/>
    <col min="3074" max="3074" width="24.7109375" style="29" customWidth="1"/>
    <col min="3075" max="3076" width="12.5703125" style="29" customWidth="1"/>
    <col min="3077" max="3077" width="18" style="29" customWidth="1"/>
    <col min="3078" max="3078" width="15.7109375" style="29" customWidth="1"/>
    <col min="3079" max="3079" width="19" style="29" customWidth="1"/>
    <col min="3080" max="3080" width="16.7109375" style="29" customWidth="1"/>
    <col min="3081" max="3081" width="15.5703125" style="29" customWidth="1"/>
    <col min="3082" max="3082" width="19" style="29" customWidth="1"/>
    <col min="3083" max="3083" width="16.7109375" style="29" customWidth="1"/>
    <col min="3084" max="3084" width="15.85546875" style="29" customWidth="1"/>
    <col min="3085" max="3085" width="14.7109375" style="29" bestFit="1" customWidth="1"/>
    <col min="3086" max="3325" width="11.42578125" style="29"/>
    <col min="3326" max="3326" width="12" style="29" customWidth="1"/>
    <col min="3327" max="3327" width="11.42578125" style="29"/>
    <col min="3328" max="3328" width="6.140625" style="29" customWidth="1"/>
    <col min="3329" max="3329" width="7.42578125" style="29" customWidth="1"/>
    <col min="3330" max="3330" width="24.7109375" style="29" customWidth="1"/>
    <col min="3331" max="3332" width="12.5703125" style="29" customWidth="1"/>
    <col min="3333" max="3333" width="18" style="29" customWidth="1"/>
    <col min="3334" max="3334" width="15.7109375" style="29" customWidth="1"/>
    <col min="3335" max="3335" width="19" style="29" customWidth="1"/>
    <col min="3336" max="3336" width="16.7109375" style="29" customWidth="1"/>
    <col min="3337" max="3337" width="15.5703125" style="29" customWidth="1"/>
    <col min="3338" max="3338" width="19" style="29" customWidth="1"/>
    <col min="3339" max="3339" width="16.7109375" style="29" customWidth="1"/>
    <col min="3340" max="3340" width="15.85546875" style="29" customWidth="1"/>
    <col min="3341" max="3341" width="14.7109375" style="29" bestFit="1" customWidth="1"/>
    <col min="3342" max="3581" width="11.42578125" style="29"/>
    <col min="3582" max="3582" width="12" style="29" customWidth="1"/>
    <col min="3583" max="3583" width="11.42578125" style="29"/>
    <col min="3584" max="3584" width="6.140625" style="29" customWidth="1"/>
    <col min="3585" max="3585" width="7.42578125" style="29" customWidth="1"/>
    <col min="3586" max="3586" width="24.7109375" style="29" customWidth="1"/>
    <col min="3587" max="3588" width="12.5703125" style="29" customWidth="1"/>
    <col min="3589" max="3589" width="18" style="29" customWidth="1"/>
    <col min="3590" max="3590" width="15.7109375" style="29" customWidth="1"/>
    <col min="3591" max="3591" width="19" style="29" customWidth="1"/>
    <col min="3592" max="3592" width="16.7109375" style="29" customWidth="1"/>
    <col min="3593" max="3593" width="15.5703125" style="29" customWidth="1"/>
    <col min="3594" max="3594" width="19" style="29" customWidth="1"/>
    <col min="3595" max="3595" width="16.7109375" style="29" customWidth="1"/>
    <col min="3596" max="3596" width="15.85546875" style="29" customWidth="1"/>
    <col min="3597" max="3597" width="14.7109375" style="29" bestFit="1" customWidth="1"/>
    <col min="3598" max="3837" width="11.42578125" style="29"/>
    <col min="3838" max="3838" width="12" style="29" customWidth="1"/>
    <col min="3839" max="3839" width="11.42578125" style="29"/>
    <col min="3840" max="3840" width="6.140625" style="29" customWidth="1"/>
    <col min="3841" max="3841" width="7.42578125" style="29" customWidth="1"/>
    <col min="3842" max="3842" width="24.7109375" style="29" customWidth="1"/>
    <col min="3843" max="3844" width="12.5703125" style="29" customWidth="1"/>
    <col min="3845" max="3845" width="18" style="29" customWidth="1"/>
    <col min="3846" max="3846" width="15.7109375" style="29" customWidth="1"/>
    <col min="3847" max="3847" width="19" style="29" customWidth="1"/>
    <col min="3848" max="3848" width="16.7109375" style="29" customWidth="1"/>
    <col min="3849" max="3849" width="15.5703125" style="29" customWidth="1"/>
    <col min="3850" max="3850" width="19" style="29" customWidth="1"/>
    <col min="3851" max="3851" width="16.7109375" style="29" customWidth="1"/>
    <col min="3852" max="3852" width="15.85546875" style="29" customWidth="1"/>
    <col min="3853" max="3853" width="14.7109375" style="29" bestFit="1" customWidth="1"/>
    <col min="3854" max="4093" width="11.42578125" style="29"/>
    <col min="4094" max="4094" width="12" style="29" customWidth="1"/>
    <col min="4095" max="4095" width="11.42578125" style="29"/>
    <col min="4096" max="4096" width="6.140625" style="29" customWidth="1"/>
    <col min="4097" max="4097" width="7.42578125" style="29" customWidth="1"/>
    <col min="4098" max="4098" width="24.7109375" style="29" customWidth="1"/>
    <col min="4099" max="4100" width="12.5703125" style="29" customWidth="1"/>
    <col min="4101" max="4101" width="18" style="29" customWidth="1"/>
    <col min="4102" max="4102" width="15.7109375" style="29" customWidth="1"/>
    <col min="4103" max="4103" width="19" style="29" customWidth="1"/>
    <col min="4104" max="4104" width="16.7109375" style="29" customWidth="1"/>
    <col min="4105" max="4105" width="15.5703125" style="29" customWidth="1"/>
    <col min="4106" max="4106" width="19" style="29" customWidth="1"/>
    <col min="4107" max="4107" width="16.7109375" style="29" customWidth="1"/>
    <col min="4108" max="4108" width="15.85546875" style="29" customWidth="1"/>
    <col min="4109" max="4109" width="14.7109375" style="29" bestFit="1" customWidth="1"/>
    <col min="4110" max="4349" width="11.42578125" style="29"/>
    <col min="4350" max="4350" width="12" style="29" customWidth="1"/>
    <col min="4351" max="4351" width="11.42578125" style="29"/>
    <col min="4352" max="4352" width="6.140625" style="29" customWidth="1"/>
    <col min="4353" max="4353" width="7.42578125" style="29" customWidth="1"/>
    <col min="4354" max="4354" width="24.7109375" style="29" customWidth="1"/>
    <col min="4355" max="4356" width="12.5703125" style="29" customWidth="1"/>
    <col min="4357" max="4357" width="18" style="29" customWidth="1"/>
    <col min="4358" max="4358" width="15.7109375" style="29" customWidth="1"/>
    <col min="4359" max="4359" width="19" style="29" customWidth="1"/>
    <col min="4360" max="4360" width="16.7109375" style="29" customWidth="1"/>
    <col min="4361" max="4361" width="15.5703125" style="29" customWidth="1"/>
    <col min="4362" max="4362" width="19" style="29" customWidth="1"/>
    <col min="4363" max="4363" width="16.7109375" style="29" customWidth="1"/>
    <col min="4364" max="4364" width="15.85546875" style="29" customWidth="1"/>
    <col min="4365" max="4365" width="14.7109375" style="29" bestFit="1" customWidth="1"/>
    <col min="4366" max="4605" width="11.42578125" style="29"/>
    <col min="4606" max="4606" width="12" style="29" customWidth="1"/>
    <col min="4607" max="4607" width="11.42578125" style="29"/>
    <col min="4608" max="4608" width="6.140625" style="29" customWidth="1"/>
    <col min="4609" max="4609" width="7.42578125" style="29" customWidth="1"/>
    <col min="4610" max="4610" width="24.7109375" style="29" customWidth="1"/>
    <col min="4611" max="4612" width="12.5703125" style="29" customWidth="1"/>
    <col min="4613" max="4613" width="18" style="29" customWidth="1"/>
    <col min="4614" max="4614" width="15.7109375" style="29" customWidth="1"/>
    <col min="4615" max="4615" width="19" style="29" customWidth="1"/>
    <col min="4616" max="4616" width="16.7109375" style="29" customWidth="1"/>
    <col min="4617" max="4617" width="15.5703125" style="29" customWidth="1"/>
    <col min="4618" max="4618" width="19" style="29" customWidth="1"/>
    <col min="4619" max="4619" width="16.7109375" style="29" customWidth="1"/>
    <col min="4620" max="4620" width="15.85546875" style="29" customWidth="1"/>
    <col min="4621" max="4621" width="14.7109375" style="29" bestFit="1" customWidth="1"/>
    <col min="4622" max="4861" width="11.42578125" style="29"/>
    <col min="4862" max="4862" width="12" style="29" customWidth="1"/>
    <col min="4863" max="4863" width="11.42578125" style="29"/>
    <col min="4864" max="4864" width="6.140625" style="29" customWidth="1"/>
    <col min="4865" max="4865" width="7.42578125" style="29" customWidth="1"/>
    <col min="4866" max="4866" width="24.7109375" style="29" customWidth="1"/>
    <col min="4867" max="4868" width="12.5703125" style="29" customWidth="1"/>
    <col min="4869" max="4869" width="18" style="29" customWidth="1"/>
    <col min="4870" max="4870" width="15.7109375" style="29" customWidth="1"/>
    <col min="4871" max="4871" width="19" style="29" customWidth="1"/>
    <col min="4872" max="4872" width="16.7109375" style="29" customWidth="1"/>
    <col min="4873" max="4873" width="15.5703125" style="29" customWidth="1"/>
    <col min="4874" max="4874" width="19" style="29" customWidth="1"/>
    <col min="4875" max="4875" width="16.7109375" style="29" customWidth="1"/>
    <col min="4876" max="4876" width="15.85546875" style="29" customWidth="1"/>
    <col min="4877" max="4877" width="14.7109375" style="29" bestFit="1" customWidth="1"/>
    <col min="4878" max="5117" width="11.42578125" style="29"/>
    <col min="5118" max="5118" width="12" style="29" customWidth="1"/>
    <col min="5119" max="5119" width="11.42578125" style="29"/>
    <col min="5120" max="5120" width="6.140625" style="29" customWidth="1"/>
    <col min="5121" max="5121" width="7.42578125" style="29" customWidth="1"/>
    <col min="5122" max="5122" width="24.7109375" style="29" customWidth="1"/>
    <col min="5123" max="5124" width="12.5703125" style="29" customWidth="1"/>
    <col min="5125" max="5125" width="18" style="29" customWidth="1"/>
    <col min="5126" max="5126" width="15.7109375" style="29" customWidth="1"/>
    <col min="5127" max="5127" width="19" style="29" customWidth="1"/>
    <col min="5128" max="5128" width="16.7109375" style="29" customWidth="1"/>
    <col min="5129" max="5129" width="15.5703125" style="29" customWidth="1"/>
    <col min="5130" max="5130" width="19" style="29" customWidth="1"/>
    <col min="5131" max="5131" width="16.7109375" style="29" customWidth="1"/>
    <col min="5132" max="5132" width="15.85546875" style="29" customWidth="1"/>
    <col min="5133" max="5133" width="14.7109375" style="29" bestFit="1" customWidth="1"/>
    <col min="5134" max="5373" width="11.42578125" style="29"/>
    <col min="5374" max="5374" width="12" style="29" customWidth="1"/>
    <col min="5375" max="5375" width="11.42578125" style="29"/>
    <col min="5376" max="5376" width="6.140625" style="29" customWidth="1"/>
    <col min="5377" max="5377" width="7.42578125" style="29" customWidth="1"/>
    <col min="5378" max="5378" width="24.7109375" style="29" customWidth="1"/>
    <col min="5379" max="5380" width="12.5703125" style="29" customWidth="1"/>
    <col min="5381" max="5381" width="18" style="29" customWidth="1"/>
    <col min="5382" max="5382" width="15.7109375" style="29" customWidth="1"/>
    <col min="5383" max="5383" width="19" style="29" customWidth="1"/>
    <col min="5384" max="5384" width="16.7109375" style="29" customWidth="1"/>
    <col min="5385" max="5385" width="15.5703125" style="29" customWidth="1"/>
    <col min="5386" max="5386" width="19" style="29" customWidth="1"/>
    <col min="5387" max="5387" width="16.7109375" style="29" customWidth="1"/>
    <col min="5388" max="5388" width="15.85546875" style="29" customWidth="1"/>
    <col min="5389" max="5389" width="14.7109375" style="29" bestFit="1" customWidth="1"/>
    <col min="5390" max="5629" width="11.42578125" style="29"/>
    <col min="5630" max="5630" width="12" style="29" customWidth="1"/>
    <col min="5631" max="5631" width="11.42578125" style="29"/>
    <col min="5632" max="5632" width="6.140625" style="29" customWidth="1"/>
    <col min="5633" max="5633" width="7.42578125" style="29" customWidth="1"/>
    <col min="5634" max="5634" width="24.7109375" style="29" customWidth="1"/>
    <col min="5635" max="5636" width="12.5703125" style="29" customWidth="1"/>
    <col min="5637" max="5637" width="18" style="29" customWidth="1"/>
    <col min="5638" max="5638" width="15.7109375" style="29" customWidth="1"/>
    <col min="5639" max="5639" width="19" style="29" customWidth="1"/>
    <col min="5640" max="5640" width="16.7109375" style="29" customWidth="1"/>
    <col min="5641" max="5641" width="15.5703125" style="29" customWidth="1"/>
    <col min="5642" max="5642" width="19" style="29" customWidth="1"/>
    <col min="5643" max="5643" width="16.7109375" style="29" customWidth="1"/>
    <col min="5644" max="5644" width="15.85546875" style="29" customWidth="1"/>
    <col min="5645" max="5645" width="14.7109375" style="29" bestFit="1" customWidth="1"/>
    <col min="5646" max="5885" width="11.42578125" style="29"/>
    <col min="5886" max="5886" width="12" style="29" customWidth="1"/>
    <col min="5887" max="5887" width="11.42578125" style="29"/>
    <col min="5888" max="5888" width="6.140625" style="29" customWidth="1"/>
    <col min="5889" max="5889" width="7.42578125" style="29" customWidth="1"/>
    <col min="5890" max="5890" width="24.7109375" style="29" customWidth="1"/>
    <col min="5891" max="5892" width="12.5703125" style="29" customWidth="1"/>
    <col min="5893" max="5893" width="18" style="29" customWidth="1"/>
    <col min="5894" max="5894" width="15.7109375" style="29" customWidth="1"/>
    <col min="5895" max="5895" width="19" style="29" customWidth="1"/>
    <col min="5896" max="5896" width="16.7109375" style="29" customWidth="1"/>
    <col min="5897" max="5897" width="15.5703125" style="29" customWidth="1"/>
    <col min="5898" max="5898" width="19" style="29" customWidth="1"/>
    <col min="5899" max="5899" width="16.7109375" style="29" customWidth="1"/>
    <col min="5900" max="5900" width="15.85546875" style="29" customWidth="1"/>
    <col min="5901" max="5901" width="14.7109375" style="29" bestFit="1" customWidth="1"/>
    <col min="5902" max="6141" width="11.42578125" style="29"/>
    <col min="6142" max="6142" width="12" style="29" customWidth="1"/>
    <col min="6143" max="6143" width="11.42578125" style="29"/>
    <col min="6144" max="6144" width="6.140625" style="29" customWidth="1"/>
    <col min="6145" max="6145" width="7.42578125" style="29" customWidth="1"/>
    <col min="6146" max="6146" width="24.7109375" style="29" customWidth="1"/>
    <col min="6147" max="6148" width="12.5703125" style="29" customWidth="1"/>
    <col min="6149" max="6149" width="18" style="29" customWidth="1"/>
    <col min="6150" max="6150" width="15.7109375" style="29" customWidth="1"/>
    <col min="6151" max="6151" width="19" style="29" customWidth="1"/>
    <col min="6152" max="6152" width="16.7109375" style="29" customWidth="1"/>
    <col min="6153" max="6153" width="15.5703125" style="29" customWidth="1"/>
    <col min="6154" max="6154" width="19" style="29" customWidth="1"/>
    <col min="6155" max="6155" width="16.7109375" style="29" customWidth="1"/>
    <col min="6156" max="6156" width="15.85546875" style="29" customWidth="1"/>
    <col min="6157" max="6157" width="14.7109375" style="29" bestFit="1" customWidth="1"/>
    <col min="6158" max="6397" width="11.42578125" style="29"/>
    <col min="6398" max="6398" width="12" style="29" customWidth="1"/>
    <col min="6399" max="6399" width="11.42578125" style="29"/>
    <col min="6400" max="6400" width="6.140625" style="29" customWidth="1"/>
    <col min="6401" max="6401" width="7.42578125" style="29" customWidth="1"/>
    <col min="6402" max="6402" width="24.7109375" style="29" customWidth="1"/>
    <col min="6403" max="6404" width="12.5703125" style="29" customWidth="1"/>
    <col min="6405" max="6405" width="18" style="29" customWidth="1"/>
    <col min="6406" max="6406" width="15.7109375" style="29" customWidth="1"/>
    <col min="6407" max="6407" width="19" style="29" customWidth="1"/>
    <col min="6408" max="6408" width="16.7109375" style="29" customWidth="1"/>
    <col min="6409" max="6409" width="15.5703125" style="29" customWidth="1"/>
    <col min="6410" max="6410" width="19" style="29" customWidth="1"/>
    <col min="6411" max="6411" width="16.7109375" style="29" customWidth="1"/>
    <col min="6412" max="6412" width="15.85546875" style="29" customWidth="1"/>
    <col min="6413" max="6413" width="14.7109375" style="29" bestFit="1" customWidth="1"/>
    <col min="6414" max="6653" width="11.42578125" style="29"/>
    <col min="6654" max="6654" width="12" style="29" customWidth="1"/>
    <col min="6655" max="6655" width="11.42578125" style="29"/>
    <col min="6656" max="6656" width="6.140625" style="29" customWidth="1"/>
    <col min="6657" max="6657" width="7.42578125" style="29" customWidth="1"/>
    <col min="6658" max="6658" width="24.7109375" style="29" customWidth="1"/>
    <col min="6659" max="6660" width="12.5703125" style="29" customWidth="1"/>
    <col min="6661" max="6661" width="18" style="29" customWidth="1"/>
    <col min="6662" max="6662" width="15.7109375" style="29" customWidth="1"/>
    <col min="6663" max="6663" width="19" style="29" customWidth="1"/>
    <col min="6664" max="6664" width="16.7109375" style="29" customWidth="1"/>
    <col min="6665" max="6665" width="15.5703125" style="29" customWidth="1"/>
    <col min="6666" max="6666" width="19" style="29" customWidth="1"/>
    <col min="6667" max="6667" width="16.7109375" style="29" customWidth="1"/>
    <col min="6668" max="6668" width="15.85546875" style="29" customWidth="1"/>
    <col min="6669" max="6669" width="14.7109375" style="29" bestFit="1" customWidth="1"/>
    <col min="6670" max="6909" width="11.42578125" style="29"/>
    <col min="6910" max="6910" width="12" style="29" customWidth="1"/>
    <col min="6911" max="6911" width="11.42578125" style="29"/>
    <col min="6912" max="6912" width="6.140625" style="29" customWidth="1"/>
    <col min="6913" max="6913" width="7.42578125" style="29" customWidth="1"/>
    <col min="6914" max="6914" width="24.7109375" style="29" customWidth="1"/>
    <col min="6915" max="6916" width="12.5703125" style="29" customWidth="1"/>
    <col min="6917" max="6917" width="18" style="29" customWidth="1"/>
    <col min="6918" max="6918" width="15.7109375" style="29" customWidth="1"/>
    <col min="6919" max="6919" width="19" style="29" customWidth="1"/>
    <col min="6920" max="6920" width="16.7109375" style="29" customWidth="1"/>
    <col min="6921" max="6921" width="15.5703125" style="29" customWidth="1"/>
    <col min="6922" max="6922" width="19" style="29" customWidth="1"/>
    <col min="6923" max="6923" width="16.7109375" style="29" customWidth="1"/>
    <col min="6924" max="6924" width="15.85546875" style="29" customWidth="1"/>
    <col min="6925" max="6925" width="14.7109375" style="29" bestFit="1" customWidth="1"/>
    <col min="6926" max="7165" width="11.42578125" style="29"/>
    <col min="7166" max="7166" width="12" style="29" customWidth="1"/>
    <col min="7167" max="7167" width="11.42578125" style="29"/>
    <col min="7168" max="7168" width="6.140625" style="29" customWidth="1"/>
    <col min="7169" max="7169" width="7.42578125" style="29" customWidth="1"/>
    <col min="7170" max="7170" width="24.7109375" style="29" customWidth="1"/>
    <col min="7171" max="7172" width="12.5703125" style="29" customWidth="1"/>
    <col min="7173" max="7173" width="18" style="29" customWidth="1"/>
    <col min="7174" max="7174" width="15.7109375" style="29" customWidth="1"/>
    <col min="7175" max="7175" width="19" style="29" customWidth="1"/>
    <col min="7176" max="7176" width="16.7109375" style="29" customWidth="1"/>
    <col min="7177" max="7177" width="15.5703125" style="29" customWidth="1"/>
    <col min="7178" max="7178" width="19" style="29" customWidth="1"/>
    <col min="7179" max="7179" width="16.7109375" style="29" customWidth="1"/>
    <col min="7180" max="7180" width="15.85546875" style="29" customWidth="1"/>
    <col min="7181" max="7181" width="14.7109375" style="29" bestFit="1" customWidth="1"/>
    <col min="7182" max="7421" width="11.42578125" style="29"/>
    <col min="7422" max="7422" width="12" style="29" customWidth="1"/>
    <col min="7423" max="7423" width="11.42578125" style="29"/>
    <col min="7424" max="7424" width="6.140625" style="29" customWidth="1"/>
    <col min="7425" max="7425" width="7.42578125" style="29" customWidth="1"/>
    <col min="7426" max="7426" width="24.7109375" style="29" customWidth="1"/>
    <col min="7427" max="7428" width="12.5703125" style="29" customWidth="1"/>
    <col min="7429" max="7429" width="18" style="29" customWidth="1"/>
    <col min="7430" max="7430" width="15.7109375" style="29" customWidth="1"/>
    <col min="7431" max="7431" width="19" style="29" customWidth="1"/>
    <col min="7432" max="7432" width="16.7109375" style="29" customWidth="1"/>
    <col min="7433" max="7433" width="15.5703125" style="29" customWidth="1"/>
    <col min="7434" max="7434" width="19" style="29" customWidth="1"/>
    <col min="7435" max="7435" width="16.7109375" style="29" customWidth="1"/>
    <col min="7436" max="7436" width="15.85546875" style="29" customWidth="1"/>
    <col min="7437" max="7437" width="14.7109375" style="29" bestFit="1" customWidth="1"/>
    <col min="7438" max="7677" width="11.42578125" style="29"/>
    <col min="7678" max="7678" width="12" style="29" customWidth="1"/>
    <col min="7679" max="7679" width="11.42578125" style="29"/>
    <col min="7680" max="7680" width="6.140625" style="29" customWidth="1"/>
    <col min="7681" max="7681" width="7.42578125" style="29" customWidth="1"/>
    <col min="7682" max="7682" width="24.7109375" style="29" customWidth="1"/>
    <col min="7683" max="7684" width="12.5703125" style="29" customWidth="1"/>
    <col min="7685" max="7685" width="18" style="29" customWidth="1"/>
    <col min="7686" max="7686" width="15.7109375" style="29" customWidth="1"/>
    <col min="7687" max="7687" width="19" style="29" customWidth="1"/>
    <col min="7688" max="7688" width="16.7109375" style="29" customWidth="1"/>
    <col min="7689" max="7689" width="15.5703125" style="29" customWidth="1"/>
    <col min="7690" max="7690" width="19" style="29" customWidth="1"/>
    <col min="7691" max="7691" width="16.7109375" style="29" customWidth="1"/>
    <col min="7692" max="7692" width="15.85546875" style="29" customWidth="1"/>
    <col min="7693" max="7693" width="14.7109375" style="29" bestFit="1" customWidth="1"/>
    <col min="7694" max="7933" width="11.42578125" style="29"/>
    <col min="7934" max="7934" width="12" style="29" customWidth="1"/>
    <col min="7935" max="7935" width="11.42578125" style="29"/>
    <col min="7936" max="7936" width="6.140625" style="29" customWidth="1"/>
    <col min="7937" max="7937" width="7.42578125" style="29" customWidth="1"/>
    <col min="7938" max="7938" width="24.7109375" style="29" customWidth="1"/>
    <col min="7939" max="7940" width="12.5703125" style="29" customWidth="1"/>
    <col min="7941" max="7941" width="18" style="29" customWidth="1"/>
    <col min="7942" max="7942" width="15.7109375" style="29" customWidth="1"/>
    <col min="7943" max="7943" width="19" style="29" customWidth="1"/>
    <col min="7944" max="7944" width="16.7109375" style="29" customWidth="1"/>
    <col min="7945" max="7945" width="15.5703125" style="29" customWidth="1"/>
    <col min="7946" max="7946" width="19" style="29" customWidth="1"/>
    <col min="7947" max="7947" width="16.7109375" style="29" customWidth="1"/>
    <col min="7948" max="7948" width="15.85546875" style="29" customWidth="1"/>
    <col min="7949" max="7949" width="14.7109375" style="29" bestFit="1" customWidth="1"/>
    <col min="7950" max="8189" width="11.42578125" style="29"/>
    <col min="8190" max="8190" width="12" style="29" customWidth="1"/>
    <col min="8191" max="8191" width="11.42578125" style="29"/>
    <col min="8192" max="8192" width="6.140625" style="29" customWidth="1"/>
    <col min="8193" max="8193" width="7.42578125" style="29" customWidth="1"/>
    <col min="8194" max="8194" width="24.7109375" style="29" customWidth="1"/>
    <col min="8195" max="8196" width="12.5703125" style="29" customWidth="1"/>
    <col min="8197" max="8197" width="18" style="29" customWidth="1"/>
    <col min="8198" max="8198" width="15.7109375" style="29" customWidth="1"/>
    <col min="8199" max="8199" width="19" style="29" customWidth="1"/>
    <col min="8200" max="8200" width="16.7109375" style="29" customWidth="1"/>
    <col min="8201" max="8201" width="15.5703125" style="29" customWidth="1"/>
    <col min="8202" max="8202" width="19" style="29" customWidth="1"/>
    <col min="8203" max="8203" width="16.7109375" style="29" customWidth="1"/>
    <col min="8204" max="8204" width="15.85546875" style="29" customWidth="1"/>
    <col min="8205" max="8205" width="14.7109375" style="29" bestFit="1" customWidth="1"/>
    <col min="8206" max="8445" width="11.42578125" style="29"/>
    <col min="8446" max="8446" width="12" style="29" customWidth="1"/>
    <col min="8447" max="8447" width="11.42578125" style="29"/>
    <col min="8448" max="8448" width="6.140625" style="29" customWidth="1"/>
    <col min="8449" max="8449" width="7.42578125" style="29" customWidth="1"/>
    <col min="8450" max="8450" width="24.7109375" style="29" customWidth="1"/>
    <col min="8451" max="8452" width="12.5703125" style="29" customWidth="1"/>
    <col min="8453" max="8453" width="18" style="29" customWidth="1"/>
    <col min="8454" max="8454" width="15.7109375" style="29" customWidth="1"/>
    <col min="8455" max="8455" width="19" style="29" customWidth="1"/>
    <col min="8456" max="8456" width="16.7109375" style="29" customWidth="1"/>
    <col min="8457" max="8457" width="15.5703125" style="29" customWidth="1"/>
    <col min="8458" max="8458" width="19" style="29" customWidth="1"/>
    <col min="8459" max="8459" width="16.7109375" style="29" customWidth="1"/>
    <col min="8460" max="8460" width="15.85546875" style="29" customWidth="1"/>
    <col min="8461" max="8461" width="14.7109375" style="29" bestFit="1" customWidth="1"/>
    <col min="8462" max="8701" width="11.42578125" style="29"/>
    <col min="8702" max="8702" width="12" style="29" customWidth="1"/>
    <col min="8703" max="8703" width="11.42578125" style="29"/>
    <col min="8704" max="8704" width="6.140625" style="29" customWidth="1"/>
    <col min="8705" max="8705" width="7.42578125" style="29" customWidth="1"/>
    <col min="8706" max="8706" width="24.7109375" style="29" customWidth="1"/>
    <col min="8707" max="8708" width="12.5703125" style="29" customWidth="1"/>
    <col min="8709" max="8709" width="18" style="29" customWidth="1"/>
    <col min="8710" max="8710" width="15.7109375" style="29" customWidth="1"/>
    <col min="8711" max="8711" width="19" style="29" customWidth="1"/>
    <col min="8712" max="8712" width="16.7109375" style="29" customWidth="1"/>
    <col min="8713" max="8713" width="15.5703125" style="29" customWidth="1"/>
    <col min="8714" max="8714" width="19" style="29" customWidth="1"/>
    <col min="8715" max="8715" width="16.7109375" style="29" customWidth="1"/>
    <col min="8716" max="8716" width="15.85546875" style="29" customWidth="1"/>
    <col min="8717" max="8717" width="14.7109375" style="29" bestFit="1" customWidth="1"/>
    <col min="8718" max="8957" width="11.42578125" style="29"/>
    <col min="8958" max="8958" width="12" style="29" customWidth="1"/>
    <col min="8959" max="8959" width="11.42578125" style="29"/>
    <col min="8960" max="8960" width="6.140625" style="29" customWidth="1"/>
    <col min="8961" max="8961" width="7.42578125" style="29" customWidth="1"/>
    <col min="8962" max="8962" width="24.7109375" style="29" customWidth="1"/>
    <col min="8963" max="8964" width="12.5703125" style="29" customWidth="1"/>
    <col min="8965" max="8965" width="18" style="29" customWidth="1"/>
    <col min="8966" max="8966" width="15.7109375" style="29" customWidth="1"/>
    <col min="8967" max="8967" width="19" style="29" customWidth="1"/>
    <col min="8968" max="8968" width="16.7109375" style="29" customWidth="1"/>
    <col min="8969" max="8969" width="15.5703125" style="29" customWidth="1"/>
    <col min="8970" max="8970" width="19" style="29" customWidth="1"/>
    <col min="8971" max="8971" width="16.7109375" style="29" customWidth="1"/>
    <col min="8972" max="8972" width="15.85546875" style="29" customWidth="1"/>
    <col min="8973" max="8973" width="14.7109375" style="29" bestFit="1" customWidth="1"/>
    <col min="8974" max="9213" width="11.42578125" style="29"/>
    <col min="9214" max="9214" width="12" style="29" customWidth="1"/>
    <col min="9215" max="9215" width="11.42578125" style="29"/>
    <col min="9216" max="9216" width="6.140625" style="29" customWidth="1"/>
    <col min="9217" max="9217" width="7.42578125" style="29" customWidth="1"/>
    <col min="9218" max="9218" width="24.7109375" style="29" customWidth="1"/>
    <col min="9219" max="9220" width="12.5703125" style="29" customWidth="1"/>
    <col min="9221" max="9221" width="18" style="29" customWidth="1"/>
    <col min="9222" max="9222" width="15.7109375" style="29" customWidth="1"/>
    <col min="9223" max="9223" width="19" style="29" customWidth="1"/>
    <col min="9224" max="9224" width="16.7109375" style="29" customWidth="1"/>
    <col min="9225" max="9225" width="15.5703125" style="29" customWidth="1"/>
    <col min="9226" max="9226" width="19" style="29" customWidth="1"/>
    <col min="9227" max="9227" width="16.7109375" style="29" customWidth="1"/>
    <col min="9228" max="9228" width="15.85546875" style="29" customWidth="1"/>
    <col min="9229" max="9229" width="14.7109375" style="29" bestFit="1" customWidth="1"/>
    <col min="9230" max="9469" width="11.42578125" style="29"/>
    <col min="9470" max="9470" width="12" style="29" customWidth="1"/>
    <col min="9471" max="9471" width="11.42578125" style="29"/>
    <col min="9472" max="9472" width="6.140625" style="29" customWidth="1"/>
    <col min="9473" max="9473" width="7.42578125" style="29" customWidth="1"/>
    <col min="9474" max="9474" width="24.7109375" style="29" customWidth="1"/>
    <col min="9475" max="9476" width="12.5703125" style="29" customWidth="1"/>
    <col min="9477" max="9477" width="18" style="29" customWidth="1"/>
    <col min="9478" max="9478" width="15.7109375" style="29" customWidth="1"/>
    <col min="9479" max="9479" width="19" style="29" customWidth="1"/>
    <col min="9480" max="9480" width="16.7109375" style="29" customWidth="1"/>
    <col min="9481" max="9481" width="15.5703125" style="29" customWidth="1"/>
    <col min="9482" max="9482" width="19" style="29" customWidth="1"/>
    <col min="9483" max="9483" width="16.7109375" style="29" customWidth="1"/>
    <col min="9484" max="9484" width="15.85546875" style="29" customWidth="1"/>
    <col min="9485" max="9485" width="14.7109375" style="29" bestFit="1" customWidth="1"/>
    <col min="9486" max="9725" width="11.42578125" style="29"/>
    <col min="9726" max="9726" width="12" style="29" customWidth="1"/>
    <col min="9727" max="9727" width="11.42578125" style="29"/>
    <col min="9728" max="9728" width="6.140625" style="29" customWidth="1"/>
    <col min="9729" max="9729" width="7.42578125" style="29" customWidth="1"/>
    <col min="9730" max="9730" width="24.7109375" style="29" customWidth="1"/>
    <col min="9731" max="9732" width="12.5703125" style="29" customWidth="1"/>
    <col min="9733" max="9733" width="18" style="29" customWidth="1"/>
    <col min="9734" max="9734" width="15.7109375" style="29" customWidth="1"/>
    <col min="9735" max="9735" width="19" style="29" customWidth="1"/>
    <col min="9736" max="9736" width="16.7109375" style="29" customWidth="1"/>
    <col min="9737" max="9737" width="15.5703125" style="29" customWidth="1"/>
    <col min="9738" max="9738" width="19" style="29" customWidth="1"/>
    <col min="9739" max="9739" width="16.7109375" style="29" customWidth="1"/>
    <col min="9740" max="9740" width="15.85546875" style="29" customWidth="1"/>
    <col min="9741" max="9741" width="14.7109375" style="29" bestFit="1" customWidth="1"/>
    <col min="9742" max="9981" width="11.42578125" style="29"/>
    <col min="9982" max="9982" width="12" style="29" customWidth="1"/>
    <col min="9983" max="9983" width="11.42578125" style="29"/>
    <col min="9984" max="9984" width="6.140625" style="29" customWidth="1"/>
    <col min="9985" max="9985" width="7.42578125" style="29" customWidth="1"/>
    <col min="9986" max="9986" width="24.7109375" style="29" customWidth="1"/>
    <col min="9987" max="9988" width="12.5703125" style="29" customWidth="1"/>
    <col min="9989" max="9989" width="18" style="29" customWidth="1"/>
    <col min="9990" max="9990" width="15.7109375" style="29" customWidth="1"/>
    <col min="9991" max="9991" width="19" style="29" customWidth="1"/>
    <col min="9992" max="9992" width="16.7109375" style="29" customWidth="1"/>
    <col min="9993" max="9993" width="15.5703125" style="29" customWidth="1"/>
    <col min="9994" max="9994" width="19" style="29" customWidth="1"/>
    <col min="9995" max="9995" width="16.7109375" style="29" customWidth="1"/>
    <col min="9996" max="9996" width="15.85546875" style="29" customWidth="1"/>
    <col min="9997" max="9997" width="14.7109375" style="29" bestFit="1" customWidth="1"/>
    <col min="9998" max="10237" width="11.42578125" style="29"/>
    <col min="10238" max="10238" width="12" style="29" customWidth="1"/>
    <col min="10239" max="10239" width="11.42578125" style="29"/>
    <col min="10240" max="10240" width="6.140625" style="29" customWidth="1"/>
    <col min="10241" max="10241" width="7.42578125" style="29" customWidth="1"/>
    <col min="10242" max="10242" width="24.7109375" style="29" customWidth="1"/>
    <col min="10243" max="10244" width="12.5703125" style="29" customWidth="1"/>
    <col min="10245" max="10245" width="18" style="29" customWidth="1"/>
    <col min="10246" max="10246" width="15.7109375" style="29" customWidth="1"/>
    <col min="10247" max="10247" width="19" style="29" customWidth="1"/>
    <col min="10248" max="10248" width="16.7109375" style="29" customWidth="1"/>
    <col min="10249" max="10249" width="15.5703125" style="29" customWidth="1"/>
    <col min="10250" max="10250" width="19" style="29" customWidth="1"/>
    <col min="10251" max="10251" width="16.7109375" style="29" customWidth="1"/>
    <col min="10252" max="10252" width="15.85546875" style="29" customWidth="1"/>
    <col min="10253" max="10253" width="14.7109375" style="29" bestFit="1" customWidth="1"/>
    <col min="10254" max="10493" width="11.42578125" style="29"/>
    <col min="10494" max="10494" width="12" style="29" customWidth="1"/>
    <col min="10495" max="10495" width="11.42578125" style="29"/>
    <col min="10496" max="10496" width="6.140625" style="29" customWidth="1"/>
    <col min="10497" max="10497" width="7.42578125" style="29" customWidth="1"/>
    <col min="10498" max="10498" width="24.7109375" style="29" customWidth="1"/>
    <col min="10499" max="10500" width="12.5703125" style="29" customWidth="1"/>
    <col min="10501" max="10501" width="18" style="29" customWidth="1"/>
    <col min="10502" max="10502" width="15.7109375" style="29" customWidth="1"/>
    <col min="10503" max="10503" width="19" style="29" customWidth="1"/>
    <col min="10504" max="10504" width="16.7109375" style="29" customWidth="1"/>
    <col min="10505" max="10505" width="15.5703125" style="29" customWidth="1"/>
    <col min="10506" max="10506" width="19" style="29" customWidth="1"/>
    <col min="10507" max="10507" width="16.7109375" style="29" customWidth="1"/>
    <col min="10508" max="10508" width="15.85546875" style="29" customWidth="1"/>
    <col min="10509" max="10509" width="14.7109375" style="29" bestFit="1" customWidth="1"/>
    <col min="10510" max="10749" width="11.42578125" style="29"/>
    <col min="10750" max="10750" width="12" style="29" customWidth="1"/>
    <col min="10751" max="10751" width="11.42578125" style="29"/>
    <col min="10752" max="10752" width="6.140625" style="29" customWidth="1"/>
    <col min="10753" max="10753" width="7.42578125" style="29" customWidth="1"/>
    <col min="10754" max="10754" width="24.7109375" style="29" customWidth="1"/>
    <col min="10755" max="10756" width="12.5703125" style="29" customWidth="1"/>
    <col min="10757" max="10757" width="18" style="29" customWidth="1"/>
    <col min="10758" max="10758" width="15.7109375" style="29" customWidth="1"/>
    <col min="10759" max="10759" width="19" style="29" customWidth="1"/>
    <col min="10760" max="10760" width="16.7109375" style="29" customWidth="1"/>
    <col min="10761" max="10761" width="15.5703125" style="29" customWidth="1"/>
    <col min="10762" max="10762" width="19" style="29" customWidth="1"/>
    <col min="10763" max="10763" width="16.7109375" style="29" customWidth="1"/>
    <col min="10764" max="10764" width="15.85546875" style="29" customWidth="1"/>
    <col min="10765" max="10765" width="14.7109375" style="29" bestFit="1" customWidth="1"/>
    <col min="10766" max="11005" width="11.42578125" style="29"/>
    <col min="11006" max="11006" width="12" style="29" customWidth="1"/>
    <col min="11007" max="11007" width="11.42578125" style="29"/>
    <col min="11008" max="11008" width="6.140625" style="29" customWidth="1"/>
    <col min="11009" max="11009" width="7.42578125" style="29" customWidth="1"/>
    <col min="11010" max="11010" width="24.7109375" style="29" customWidth="1"/>
    <col min="11011" max="11012" width="12.5703125" style="29" customWidth="1"/>
    <col min="11013" max="11013" width="18" style="29" customWidth="1"/>
    <col min="11014" max="11014" width="15.7109375" style="29" customWidth="1"/>
    <col min="11015" max="11015" width="19" style="29" customWidth="1"/>
    <col min="11016" max="11016" width="16.7109375" style="29" customWidth="1"/>
    <col min="11017" max="11017" width="15.5703125" style="29" customWidth="1"/>
    <col min="11018" max="11018" width="19" style="29" customWidth="1"/>
    <col min="11019" max="11019" width="16.7109375" style="29" customWidth="1"/>
    <col min="11020" max="11020" width="15.85546875" style="29" customWidth="1"/>
    <col min="11021" max="11021" width="14.7109375" style="29" bestFit="1" customWidth="1"/>
    <col min="11022" max="11261" width="11.42578125" style="29"/>
    <col min="11262" max="11262" width="12" style="29" customWidth="1"/>
    <col min="11263" max="11263" width="11.42578125" style="29"/>
    <col min="11264" max="11264" width="6.140625" style="29" customWidth="1"/>
    <col min="11265" max="11265" width="7.42578125" style="29" customWidth="1"/>
    <col min="11266" max="11266" width="24.7109375" style="29" customWidth="1"/>
    <col min="11267" max="11268" width="12.5703125" style="29" customWidth="1"/>
    <col min="11269" max="11269" width="18" style="29" customWidth="1"/>
    <col min="11270" max="11270" width="15.7109375" style="29" customWidth="1"/>
    <col min="11271" max="11271" width="19" style="29" customWidth="1"/>
    <col min="11272" max="11272" width="16.7109375" style="29" customWidth="1"/>
    <col min="11273" max="11273" width="15.5703125" style="29" customWidth="1"/>
    <col min="11274" max="11274" width="19" style="29" customWidth="1"/>
    <col min="11275" max="11275" width="16.7109375" style="29" customWidth="1"/>
    <col min="11276" max="11276" width="15.85546875" style="29" customWidth="1"/>
    <col min="11277" max="11277" width="14.7109375" style="29" bestFit="1" customWidth="1"/>
    <col min="11278" max="11517" width="11.42578125" style="29"/>
    <col min="11518" max="11518" width="12" style="29" customWidth="1"/>
    <col min="11519" max="11519" width="11.42578125" style="29"/>
    <col min="11520" max="11520" width="6.140625" style="29" customWidth="1"/>
    <col min="11521" max="11521" width="7.42578125" style="29" customWidth="1"/>
    <col min="11522" max="11522" width="24.7109375" style="29" customWidth="1"/>
    <col min="11523" max="11524" width="12.5703125" style="29" customWidth="1"/>
    <col min="11525" max="11525" width="18" style="29" customWidth="1"/>
    <col min="11526" max="11526" width="15.7109375" style="29" customWidth="1"/>
    <col min="11527" max="11527" width="19" style="29" customWidth="1"/>
    <col min="11528" max="11528" width="16.7109375" style="29" customWidth="1"/>
    <col min="11529" max="11529" width="15.5703125" style="29" customWidth="1"/>
    <col min="11530" max="11530" width="19" style="29" customWidth="1"/>
    <col min="11531" max="11531" width="16.7109375" style="29" customWidth="1"/>
    <col min="11532" max="11532" width="15.85546875" style="29" customWidth="1"/>
    <col min="11533" max="11533" width="14.7109375" style="29" bestFit="1" customWidth="1"/>
    <col min="11534" max="11773" width="11.42578125" style="29"/>
    <col min="11774" max="11774" width="12" style="29" customWidth="1"/>
    <col min="11775" max="11775" width="11.42578125" style="29"/>
    <col min="11776" max="11776" width="6.140625" style="29" customWidth="1"/>
    <col min="11777" max="11777" width="7.42578125" style="29" customWidth="1"/>
    <col min="11778" max="11778" width="24.7109375" style="29" customWidth="1"/>
    <col min="11779" max="11780" width="12.5703125" style="29" customWidth="1"/>
    <col min="11781" max="11781" width="18" style="29" customWidth="1"/>
    <col min="11782" max="11782" width="15.7109375" style="29" customWidth="1"/>
    <col min="11783" max="11783" width="19" style="29" customWidth="1"/>
    <col min="11784" max="11784" width="16.7109375" style="29" customWidth="1"/>
    <col min="11785" max="11785" width="15.5703125" style="29" customWidth="1"/>
    <col min="11786" max="11786" width="19" style="29" customWidth="1"/>
    <col min="11787" max="11787" width="16.7109375" style="29" customWidth="1"/>
    <col min="11788" max="11788" width="15.85546875" style="29" customWidth="1"/>
    <col min="11789" max="11789" width="14.7109375" style="29" bestFit="1" customWidth="1"/>
    <col min="11790" max="12029" width="11.42578125" style="29"/>
    <col min="12030" max="12030" width="12" style="29" customWidth="1"/>
    <col min="12031" max="12031" width="11.42578125" style="29"/>
    <col min="12032" max="12032" width="6.140625" style="29" customWidth="1"/>
    <col min="12033" max="12033" width="7.42578125" style="29" customWidth="1"/>
    <col min="12034" max="12034" width="24.7109375" style="29" customWidth="1"/>
    <col min="12035" max="12036" width="12.5703125" style="29" customWidth="1"/>
    <col min="12037" max="12037" width="18" style="29" customWidth="1"/>
    <col min="12038" max="12038" width="15.7109375" style="29" customWidth="1"/>
    <col min="12039" max="12039" width="19" style="29" customWidth="1"/>
    <col min="12040" max="12040" width="16.7109375" style="29" customWidth="1"/>
    <col min="12041" max="12041" width="15.5703125" style="29" customWidth="1"/>
    <col min="12042" max="12042" width="19" style="29" customWidth="1"/>
    <col min="12043" max="12043" width="16.7109375" style="29" customWidth="1"/>
    <col min="12044" max="12044" width="15.85546875" style="29" customWidth="1"/>
    <col min="12045" max="12045" width="14.7109375" style="29" bestFit="1" customWidth="1"/>
    <col min="12046" max="12285" width="11.42578125" style="29"/>
    <col min="12286" max="12286" width="12" style="29" customWidth="1"/>
    <col min="12287" max="12287" width="11.42578125" style="29"/>
    <col min="12288" max="12288" width="6.140625" style="29" customWidth="1"/>
    <col min="12289" max="12289" width="7.42578125" style="29" customWidth="1"/>
    <col min="12290" max="12290" width="24.7109375" style="29" customWidth="1"/>
    <col min="12291" max="12292" width="12.5703125" style="29" customWidth="1"/>
    <col min="12293" max="12293" width="18" style="29" customWidth="1"/>
    <col min="12294" max="12294" width="15.7109375" style="29" customWidth="1"/>
    <col min="12295" max="12295" width="19" style="29" customWidth="1"/>
    <col min="12296" max="12296" width="16.7109375" style="29" customWidth="1"/>
    <col min="12297" max="12297" width="15.5703125" style="29" customWidth="1"/>
    <col min="12298" max="12298" width="19" style="29" customWidth="1"/>
    <col min="12299" max="12299" width="16.7109375" style="29" customWidth="1"/>
    <col min="12300" max="12300" width="15.85546875" style="29" customWidth="1"/>
    <col min="12301" max="12301" width="14.7109375" style="29" bestFit="1" customWidth="1"/>
    <col min="12302" max="12541" width="11.42578125" style="29"/>
    <col min="12542" max="12542" width="12" style="29" customWidth="1"/>
    <col min="12543" max="12543" width="11.42578125" style="29"/>
    <col min="12544" max="12544" width="6.140625" style="29" customWidth="1"/>
    <col min="12545" max="12545" width="7.42578125" style="29" customWidth="1"/>
    <col min="12546" max="12546" width="24.7109375" style="29" customWidth="1"/>
    <col min="12547" max="12548" width="12.5703125" style="29" customWidth="1"/>
    <col min="12549" max="12549" width="18" style="29" customWidth="1"/>
    <col min="12550" max="12550" width="15.7109375" style="29" customWidth="1"/>
    <col min="12551" max="12551" width="19" style="29" customWidth="1"/>
    <col min="12552" max="12552" width="16.7109375" style="29" customWidth="1"/>
    <col min="12553" max="12553" width="15.5703125" style="29" customWidth="1"/>
    <col min="12554" max="12554" width="19" style="29" customWidth="1"/>
    <col min="12555" max="12555" width="16.7109375" style="29" customWidth="1"/>
    <col min="12556" max="12556" width="15.85546875" style="29" customWidth="1"/>
    <col min="12557" max="12557" width="14.7109375" style="29" bestFit="1" customWidth="1"/>
    <col min="12558" max="12797" width="11.42578125" style="29"/>
    <col min="12798" max="12798" width="12" style="29" customWidth="1"/>
    <col min="12799" max="12799" width="11.42578125" style="29"/>
    <col min="12800" max="12800" width="6.140625" style="29" customWidth="1"/>
    <col min="12801" max="12801" width="7.42578125" style="29" customWidth="1"/>
    <col min="12802" max="12802" width="24.7109375" style="29" customWidth="1"/>
    <col min="12803" max="12804" width="12.5703125" style="29" customWidth="1"/>
    <col min="12805" max="12805" width="18" style="29" customWidth="1"/>
    <col min="12806" max="12806" width="15.7109375" style="29" customWidth="1"/>
    <col min="12807" max="12807" width="19" style="29" customWidth="1"/>
    <col min="12808" max="12808" width="16.7109375" style="29" customWidth="1"/>
    <col min="12809" max="12809" width="15.5703125" style="29" customWidth="1"/>
    <col min="12810" max="12810" width="19" style="29" customWidth="1"/>
    <col min="12811" max="12811" width="16.7109375" style="29" customWidth="1"/>
    <col min="12812" max="12812" width="15.85546875" style="29" customWidth="1"/>
    <col min="12813" max="12813" width="14.7109375" style="29" bestFit="1" customWidth="1"/>
    <col min="12814" max="13053" width="11.42578125" style="29"/>
    <col min="13054" max="13054" width="12" style="29" customWidth="1"/>
    <col min="13055" max="13055" width="11.42578125" style="29"/>
    <col min="13056" max="13056" width="6.140625" style="29" customWidth="1"/>
    <col min="13057" max="13057" width="7.42578125" style="29" customWidth="1"/>
    <col min="13058" max="13058" width="24.7109375" style="29" customWidth="1"/>
    <col min="13059" max="13060" width="12.5703125" style="29" customWidth="1"/>
    <col min="13061" max="13061" width="18" style="29" customWidth="1"/>
    <col min="13062" max="13062" width="15.7109375" style="29" customWidth="1"/>
    <col min="13063" max="13063" width="19" style="29" customWidth="1"/>
    <col min="13064" max="13064" width="16.7109375" style="29" customWidth="1"/>
    <col min="13065" max="13065" width="15.5703125" style="29" customWidth="1"/>
    <col min="13066" max="13066" width="19" style="29" customWidth="1"/>
    <col min="13067" max="13067" width="16.7109375" style="29" customWidth="1"/>
    <col min="13068" max="13068" width="15.85546875" style="29" customWidth="1"/>
    <col min="13069" max="13069" width="14.7109375" style="29" bestFit="1" customWidth="1"/>
    <col min="13070" max="13309" width="11.42578125" style="29"/>
    <col min="13310" max="13310" width="12" style="29" customWidth="1"/>
    <col min="13311" max="13311" width="11.42578125" style="29"/>
    <col min="13312" max="13312" width="6.140625" style="29" customWidth="1"/>
    <col min="13313" max="13313" width="7.42578125" style="29" customWidth="1"/>
    <col min="13314" max="13314" width="24.7109375" style="29" customWidth="1"/>
    <col min="13315" max="13316" width="12.5703125" style="29" customWidth="1"/>
    <col min="13317" max="13317" width="18" style="29" customWidth="1"/>
    <col min="13318" max="13318" width="15.7109375" style="29" customWidth="1"/>
    <col min="13319" max="13319" width="19" style="29" customWidth="1"/>
    <col min="13320" max="13320" width="16.7109375" style="29" customWidth="1"/>
    <col min="13321" max="13321" width="15.5703125" style="29" customWidth="1"/>
    <col min="13322" max="13322" width="19" style="29" customWidth="1"/>
    <col min="13323" max="13323" width="16.7109375" style="29" customWidth="1"/>
    <col min="13324" max="13324" width="15.85546875" style="29" customWidth="1"/>
    <col min="13325" max="13325" width="14.7109375" style="29" bestFit="1" customWidth="1"/>
    <col min="13326" max="13565" width="11.42578125" style="29"/>
    <col min="13566" max="13566" width="12" style="29" customWidth="1"/>
    <col min="13567" max="13567" width="11.42578125" style="29"/>
    <col min="13568" max="13568" width="6.140625" style="29" customWidth="1"/>
    <col min="13569" max="13569" width="7.42578125" style="29" customWidth="1"/>
    <col min="13570" max="13570" width="24.7109375" style="29" customWidth="1"/>
    <col min="13571" max="13572" width="12.5703125" style="29" customWidth="1"/>
    <col min="13573" max="13573" width="18" style="29" customWidth="1"/>
    <col min="13574" max="13574" width="15.7109375" style="29" customWidth="1"/>
    <col min="13575" max="13575" width="19" style="29" customWidth="1"/>
    <col min="13576" max="13576" width="16.7109375" style="29" customWidth="1"/>
    <col min="13577" max="13577" width="15.5703125" style="29" customWidth="1"/>
    <col min="13578" max="13578" width="19" style="29" customWidth="1"/>
    <col min="13579" max="13579" width="16.7109375" style="29" customWidth="1"/>
    <col min="13580" max="13580" width="15.85546875" style="29" customWidth="1"/>
    <col min="13581" max="13581" width="14.7109375" style="29" bestFit="1" customWidth="1"/>
    <col min="13582" max="13821" width="11.42578125" style="29"/>
    <col min="13822" max="13822" width="12" style="29" customWidth="1"/>
    <col min="13823" max="13823" width="11.42578125" style="29"/>
    <col min="13824" max="13824" width="6.140625" style="29" customWidth="1"/>
    <col min="13825" max="13825" width="7.42578125" style="29" customWidth="1"/>
    <col min="13826" max="13826" width="24.7109375" style="29" customWidth="1"/>
    <col min="13827" max="13828" width="12.5703125" style="29" customWidth="1"/>
    <col min="13829" max="13829" width="18" style="29" customWidth="1"/>
    <col min="13830" max="13830" width="15.7109375" style="29" customWidth="1"/>
    <col min="13831" max="13831" width="19" style="29" customWidth="1"/>
    <col min="13832" max="13832" width="16.7109375" style="29" customWidth="1"/>
    <col min="13833" max="13833" width="15.5703125" style="29" customWidth="1"/>
    <col min="13834" max="13834" width="19" style="29" customWidth="1"/>
    <col min="13835" max="13835" width="16.7109375" style="29" customWidth="1"/>
    <col min="13836" max="13836" width="15.85546875" style="29" customWidth="1"/>
    <col min="13837" max="13837" width="14.7109375" style="29" bestFit="1" customWidth="1"/>
    <col min="13838" max="14077" width="11.42578125" style="29"/>
    <col min="14078" max="14078" width="12" style="29" customWidth="1"/>
    <col min="14079" max="14079" width="11.42578125" style="29"/>
    <col min="14080" max="14080" width="6.140625" style="29" customWidth="1"/>
    <col min="14081" max="14081" width="7.42578125" style="29" customWidth="1"/>
    <col min="14082" max="14082" width="24.7109375" style="29" customWidth="1"/>
    <col min="14083" max="14084" width="12.5703125" style="29" customWidth="1"/>
    <col min="14085" max="14085" width="18" style="29" customWidth="1"/>
    <col min="14086" max="14086" width="15.7109375" style="29" customWidth="1"/>
    <col min="14087" max="14087" width="19" style="29" customWidth="1"/>
    <col min="14088" max="14088" width="16.7109375" style="29" customWidth="1"/>
    <col min="14089" max="14089" width="15.5703125" style="29" customWidth="1"/>
    <col min="14090" max="14090" width="19" style="29" customWidth="1"/>
    <col min="14091" max="14091" width="16.7109375" style="29" customWidth="1"/>
    <col min="14092" max="14092" width="15.85546875" style="29" customWidth="1"/>
    <col min="14093" max="14093" width="14.7109375" style="29" bestFit="1" customWidth="1"/>
    <col min="14094" max="14333" width="11.42578125" style="29"/>
    <col min="14334" max="14334" width="12" style="29" customWidth="1"/>
    <col min="14335" max="14335" width="11.42578125" style="29"/>
    <col min="14336" max="14336" width="6.140625" style="29" customWidth="1"/>
    <col min="14337" max="14337" width="7.42578125" style="29" customWidth="1"/>
    <col min="14338" max="14338" width="24.7109375" style="29" customWidth="1"/>
    <col min="14339" max="14340" width="12.5703125" style="29" customWidth="1"/>
    <col min="14341" max="14341" width="18" style="29" customWidth="1"/>
    <col min="14342" max="14342" width="15.7109375" style="29" customWidth="1"/>
    <col min="14343" max="14343" width="19" style="29" customWidth="1"/>
    <col min="14344" max="14344" width="16.7109375" style="29" customWidth="1"/>
    <col min="14345" max="14345" width="15.5703125" style="29" customWidth="1"/>
    <col min="14346" max="14346" width="19" style="29" customWidth="1"/>
    <col min="14347" max="14347" width="16.7109375" style="29" customWidth="1"/>
    <col min="14348" max="14348" width="15.85546875" style="29" customWidth="1"/>
    <col min="14349" max="14349" width="14.7109375" style="29" bestFit="1" customWidth="1"/>
    <col min="14350" max="14589" width="11.42578125" style="29"/>
    <col min="14590" max="14590" width="12" style="29" customWidth="1"/>
    <col min="14591" max="14591" width="11.42578125" style="29"/>
    <col min="14592" max="14592" width="6.140625" style="29" customWidth="1"/>
    <col min="14593" max="14593" width="7.42578125" style="29" customWidth="1"/>
    <col min="14594" max="14594" width="24.7109375" style="29" customWidth="1"/>
    <col min="14595" max="14596" width="12.5703125" style="29" customWidth="1"/>
    <col min="14597" max="14597" width="18" style="29" customWidth="1"/>
    <col min="14598" max="14598" width="15.7109375" style="29" customWidth="1"/>
    <col min="14599" max="14599" width="19" style="29" customWidth="1"/>
    <col min="14600" max="14600" width="16.7109375" style="29" customWidth="1"/>
    <col min="14601" max="14601" width="15.5703125" style="29" customWidth="1"/>
    <col min="14602" max="14602" width="19" style="29" customWidth="1"/>
    <col min="14603" max="14603" width="16.7109375" style="29" customWidth="1"/>
    <col min="14604" max="14604" width="15.85546875" style="29" customWidth="1"/>
    <col min="14605" max="14605" width="14.7109375" style="29" bestFit="1" customWidth="1"/>
    <col min="14606" max="14845" width="11.42578125" style="29"/>
    <col min="14846" max="14846" width="12" style="29" customWidth="1"/>
    <col min="14847" max="14847" width="11.42578125" style="29"/>
    <col min="14848" max="14848" width="6.140625" style="29" customWidth="1"/>
    <col min="14849" max="14849" width="7.42578125" style="29" customWidth="1"/>
    <col min="14850" max="14850" width="24.7109375" style="29" customWidth="1"/>
    <col min="14851" max="14852" width="12.5703125" style="29" customWidth="1"/>
    <col min="14853" max="14853" width="18" style="29" customWidth="1"/>
    <col min="14854" max="14854" width="15.7109375" style="29" customWidth="1"/>
    <col min="14855" max="14855" width="19" style="29" customWidth="1"/>
    <col min="14856" max="14856" width="16.7109375" style="29" customWidth="1"/>
    <col min="14857" max="14857" width="15.5703125" style="29" customWidth="1"/>
    <col min="14858" max="14858" width="19" style="29" customWidth="1"/>
    <col min="14859" max="14859" width="16.7109375" style="29" customWidth="1"/>
    <col min="14860" max="14860" width="15.85546875" style="29" customWidth="1"/>
    <col min="14861" max="14861" width="14.7109375" style="29" bestFit="1" customWidth="1"/>
    <col min="14862" max="15101" width="11.42578125" style="29"/>
    <col min="15102" max="15102" width="12" style="29" customWidth="1"/>
    <col min="15103" max="15103" width="11.42578125" style="29"/>
    <col min="15104" max="15104" width="6.140625" style="29" customWidth="1"/>
    <col min="15105" max="15105" width="7.42578125" style="29" customWidth="1"/>
    <col min="15106" max="15106" width="24.7109375" style="29" customWidth="1"/>
    <col min="15107" max="15108" width="12.5703125" style="29" customWidth="1"/>
    <col min="15109" max="15109" width="18" style="29" customWidth="1"/>
    <col min="15110" max="15110" width="15.7109375" style="29" customWidth="1"/>
    <col min="15111" max="15111" width="19" style="29" customWidth="1"/>
    <col min="15112" max="15112" width="16.7109375" style="29" customWidth="1"/>
    <col min="15113" max="15113" width="15.5703125" style="29" customWidth="1"/>
    <col min="15114" max="15114" width="19" style="29" customWidth="1"/>
    <col min="15115" max="15115" width="16.7109375" style="29" customWidth="1"/>
    <col min="15116" max="15116" width="15.85546875" style="29" customWidth="1"/>
    <col min="15117" max="15117" width="14.7109375" style="29" bestFit="1" customWidth="1"/>
    <col min="15118" max="15357" width="11.42578125" style="29"/>
    <col min="15358" max="15358" width="12" style="29" customWidth="1"/>
    <col min="15359" max="15359" width="11.42578125" style="29"/>
    <col min="15360" max="15360" width="6.140625" style="29" customWidth="1"/>
    <col min="15361" max="15361" width="7.42578125" style="29" customWidth="1"/>
    <col min="15362" max="15362" width="24.7109375" style="29" customWidth="1"/>
    <col min="15363" max="15364" width="12.5703125" style="29" customWidth="1"/>
    <col min="15365" max="15365" width="18" style="29" customWidth="1"/>
    <col min="15366" max="15366" width="15.7109375" style="29" customWidth="1"/>
    <col min="15367" max="15367" width="19" style="29" customWidth="1"/>
    <col min="15368" max="15368" width="16.7109375" style="29" customWidth="1"/>
    <col min="15369" max="15369" width="15.5703125" style="29" customWidth="1"/>
    <col min="15370" max="15370" width="19" style="29" customWidth="1"/>
    <col min="15371" max="15371" width="16.7109375" style="29" customWidth="1"/>
    <col min="15372" max="15372" width="15.85546875" style="29" customWidth="1"/>
    <col min="15373" max="15373" width="14.7109375" style="29" bestFit="1" customWidth="1"/>
    <col min="15374" max="15613" width="11.42578125" style="29"/>
    <col min="15614" max="15614" width="12" style="29" customWidth="1"/>
    <col min="15615" max="15615" width="11.42578125" style="29"/>
    <col min="15616" max="15616" width="6.140625" style="29" customWidth="1"/>
    <col min="15617" max="15617" width="7.42578125" style="29" customWidth="1"/>
    <col min="15618" max="15618" width="24.7109375" style="29" customWidth="1"/>
    <col min="15619" max="15620" width="12.5703125" style="29" customWidth="1"/>
    <col min="15621" max="15621" width="18" style="29" customWidth="1"/>
    <col min="15622" max="15622" width="15.7109375" style="29" customWidth="1"/>
    <col min="15623" max="15623" width="19" style="29" customWidth="1"/>
    <col min="15624" max="15624" width="16.7109375" style="29" customWidth="1"/>
    <col min="15625" max="15625" width="15.5703125" style="29" customWidth="1"/>
    <col min="15626" max="15626" width="19" style="29" customWidth="1"/>
    <col min="15627" max="15627" width="16.7109375" style="29" customWidth="1"/>
    <col min="15628" max="15628" width="15.85546875" style="29" customWidth="1"/>
    <col min="15629" max="15629" width="14.7109375" style="29" bestFit="1" customWidth="1"/>
    <col min="15630" max="15869" width="11.42578125" style="29"/>
    <col min="15870" max="15870" width="12" style="29" customWidth="1"/>
    <col min="15871" max="15871" width="11.42578125" style="29"/>
    <col min="15872" max="15872" width="6.140625" style="29" customWidth="1"/>
    <col min="15873" max="15873" width="7.42578125" style="29" customWidth="1"/>
    <col min="15874" max="15874" width="24.7109375" style="29" customWidth="1"/>
    <col min="15875" max="15876" width="12.5703125" style="29" customWidth="1"/>
    <col min="15877" max="15877" width="18" style="29" customWidth="1"/>
    <col min="15878" max="15878" width="15.7109375" style="29" customWidth="1"/>
    <col min="15879" max="15879" width="19" style="29" customWidth="1"/>
    <col min="15880" max="15880" width="16.7109375" style="29" customWidth="1"/>
    <col min="15881" max="15881" width="15.5703125" style="29" customWidth="1"/>
    <col min="15882" max="15882" width="19" style="29" customWidth="1"/>
    <col min="15883" max="15883" width="16.7109375" style="29" customWidth="1"/>
    <col min="15884" max="15884" width="15.85546875" style="29" customWidth="1"/>
    <col min="15885" max="15885" width="14.7109375" style="29" bestFit="1" customWidth="1"/>
    <col min="15886" max="16125" width="11.42578125" style="29"/>
    <col min="16126" max="16126" width="12" style="29" customWidth="1"/>
    <col min="16127" max="16127" width="11.42578125" style="29"/>
    <col min="16128" max="16128" width="6.140625" style="29" customWidth="1"/>
    <col min="16129" max="16129" width="7.42578125" style="29" customWidth="1"/>
    <col min="16130" max="16130" width="24.7109375" style="29" customWidth="1"/>
    <col min="16131" max="16132" width="12.5703125" style="29" customWidth="1"/>
    <col min="16133" max="16133" width="18" style="29" customWidth="1"/>
    <col min="16134" max="16134" width="15.7109375" style="29" customWidth="1"/>
    <col min="16135" max="16135" width="19" style="29" customWidth="1"/>
    <col min="16136" max="16136" width="16.7109375" style="29" customWidth="1"/>
    <col min="16137" max="16137" width="15.5703125" style="29" customWidth="1"/>
    <col min="16138" max="16138" width="19" style="29" customWidth="1"/>
    <col min="16139" max="16139" width="16.7109375" style="29" customWidth="1"/>
    <col min="16140" max="16140" width="15.85546875" style="29" customWidth="1"/>
    <col min="16141" max="16141" width="14.7109375" style="29" bestFit="1" customWidth="1"/>
    <col min="16142" max="16384" width="11.42578125" style="29"/>
  </cols>
  <sheetData>
    <row r="5" spans="1:12" ht="12.75">
      <c r="A5" s="25"/>
      <c r="B5" s="25"/>
      <c r="C5" s="25"/>
      <c r="D5" s="25"/>
      <c r="E5" s="26"/>
      <c r="F5" s="26"/>
      <c r="G5" s="26"/>
      <c r="H5" s="27"/>
      <c r="J5" s="26"/>
      <c r="L5" s="27" t="s">
        <v>17</v>
      </c>
    </row>
    <row r="6" spans="1:12" ht="12">
      <c r="A6" s="25"/>
      <c r="B6" s="25"/>
      <c r="C6" s="25"/>
      <c r="D6" s="25"/>
      <c r="E6" s="26"/>
      <c r="F6" s="26"/>
      <c r="G6" s="26"/>
      <c r="H6" s="30"/>
      <c r="J6" s="26"/>
      <c r="L6" s="31" t="s">
        <v>18</v>
      </c>
    </row>
    <row r="7" spans="1:12" ht="12">
      <c r="A7" s="25"/>
      <c r="B7" s="25"/>
      <c r="C7" s="25"/>
      <c r="D7" s="25"/>
      <c r="E7" s="26"/>
      <c r="F7" s="26"/>
      <c r="G7" s="26"/>
      <c r="H7" s="30"/>
      <c r="J7" s="26"/>
      <c r="L7" s="30"/>
    </row>
    <row r="8" spans="1:12" ht="15">
      <c r="A8" s="32" t="s">
        <v>19</v>
      </c>
      <c r="B8" s="25"/>
      <c r="C8" s="33"/>
      <c r="D8" s="33"/>
      <c r="E8" s="34"/>
      <c r="F8" s="34"/>
      <c r="G8" s="35"/>
      <c r="H8" s="26"/>
      <c r="I8" s="26"/>
      <c r="J8" s="35"/>
      <c r="K8" s="26"/>
      <c r="L8" s="26"/>
    </row>
    <row r="9" spans="1:12" ht="12.75">
      <c r="A9" s="36"/>
      <c r="B9" s="25"/>
      <c r="C9" s="37"/>
      <c r="D9" s="37"/>
      <c r="E9" s="38"/>
      <c r="F9" s="38"/>
      <c r="G9" s="39"/>
      <c r="H9" s="26"/>
      <c r="I9" s="26"/>
      <c r="J9" s="39"/>
      <c r="K9" s="26"/>
      <c r="L9" s="26"/>
    </row>
    <row r="10" spans="1:12" ht="12.75">
      <c r="A10" s="36" t="s">
        <v>88</v>
      </c>
      <c r="B10" s="25"/>
      <c r="C10" s="37"/>
      <c r="D10" s="37"/>
      <c r="E10" s="40"/>
      <c r="F10" s="40"/>
      <c r="G10" s="39"/>
      <c r="H10" s="26"/>
      <c r="I10" s="26"/>
      <c r="J10" s="39"/>
      <c r="K10" s="26"/>
      <c r="L10" s="26"/>
    </row>
    <row r="11" spans="1:12" ht="13.5" thickBot="1">
      <c r="A11" s="41"/>
      <c r="B11" s="25"/>
      <c r="C11" s="25"/>
      <c r="D11" s="25"/>
      <c r="E11" s="42"/>
      <c r="F11" s="42"/>
      <c r="G11" s="26"/>
      <c r="H11" s="26"/>
      <c r="I11" s="26"/>
      <c r="J11" s="26"/>
      <c r="K11" s="26"/>
      <c r="L11" s="26"/>
    </row>
    <row r="12" spans="1:12" ht="12.75" thickBot="1">
      <c r="A12" s="43"/>
      <c r="B12" s="45"/>
      <c r="C12" s="44"/>
      <c r="D12" s="44"/>
      <c r="E12" s="46"/>
      <c r="F12" s="46"/>
      <c r="G12" s="150" t="s">
        <v>20</v>
      </c>
      <c r="H12" s="151"/>
      <c r="I12" s="152"/>
      <c r="J12" s="150" t="s">
        <v>21</v>
      </c>
      <c r="K12" s="151"/>
      <c r="L12" s="152"/>
    </row>
    <row r="13" spans="1:12">
      <c r="A13" s="153" t="s">
        <v>22</v>
      </c>
      <c r="B13" s="171"/>
      <c r="C13" s="173" t="s">
        <v>23</v>
      </c>
      <c r="D13" s="159" t="s">
        <v>24</v>
      </c>
      <c r="E13" s="161" t="s">
        <v>25</v>
      </c>
      <c r="F13" s="163" t="s">
        <v>26</v>
      </c>
      <c r="G13" s="165" t="s">
        <v>27</v>
      </c>
      <c r="H13" s="165" t="s">
        <v>28</v>
      </c>
      <c r="I13" s="167" t="s">
        <v>29</v>
      </c>
      <c r="J13" s="165" t="s">
        <v>27</v>
      </c>
      <c r="K13" s="165" t="s">
        <v>28</v>
      </c>
      <c r="L13" s="167" t="s">
        <v>29</v>
      </c>
    </row>
    <row r="14" spans="1:12" ht="16.5" customHeight="1" thickBot="1">
      <c r="A14" s="155"/>
      <c r="B14" s="172"/>
      <c r="C14" s="160"/>
      <c r="D14" s="160"/>
      <c r="E14" s="162"/>
      <c r="F14" s="164"/>
      <c r="G14" s="166"/>
      <c r="H14" s="166"/>
      <c r="I14" s="166"/>
      <c r="J14" s="166"/>
      <c r="K14" s="166"/>
      <c r="L14" s="166"/>
    </row>
    <row r="15" spans="1:12" ht="13.5" thickBot="1">
      <c r="A15" s="148" t="s">
        <v>30</v>
      </c>
      <c r="B15" s="170"/>
      <c r="C15" s="49"/>
      <c r="D15" s="49"/>
      <c r="E15" s="50">
        <v>14220063037.919994</v>
      </c>
      <c r="F15" s="50">
        <v>0</v>
      </c>
      <c r="G15" s="50">
        <v>394634071.36999995</v>
      </c>
      <c r="H15" s="50">
        <v>396492327.20999998</v>
      </c>
      <c r="I15" s="50">
        <v>0</v>
      </c>
      <c r="J15" s="50">
        <v>394634071.36999995</v>
      </c>
      <c r="K15" s="50">
        <v>396492327.20999998</v>
      </c>
      <c r="L15" s="50">
        <v>0</v>
      </c>
    </row>
    <row r="16" spans="1:12" ht="12">
      <c r="A16" s="51"/>
      <c r="B16" s="53"/>
      <c r="C16" s="54"/>
      <c r="D16" s="54"/>
      <c r="E16" s="55"/>
      <c r="F16" s="56"/>
      <c r="G16" s="55"/>
      <c r="H16" s="55"/>
      <c r="I16" s="55"/>
      <c r="J16" s="55"/>
      <c r="K16" s="55"/>
      <c r="L16" s="55"/>
    </row>
    <row r="17" spans="1:12" s="62" customFormat="1" ht="12">
      <c r="A17" s="57" t="s">
        <v>31</v>
      </c>
      <c r="B17" s="59"/>
      <c r="C17" s="60"/>
      <c r="D17" s="60"/>
      <c r="E17" s="61">
        <v>14220063037.919994</v>
      </c>
      <c r="F17" s="61">
        <v>0</v>
      </c>
      <c r="G17" s="61">
        <v>394634071.36999995</v>
      </c>
      <c r="H17" s="61">
        <v>396492327.20999998</v>
      </c>
      <c r="I17" s="61">
        <v>0</v>
      </c>
      <c r="J17" s="61">
        <v>394634071.36999995</v>
      </c>
      <c r="K17" s="61">
        <v>396492327.20999998</v>
      </c>
      <c r="L17" s="61">
        <v>0</v>
      </c>
    </row>
    <row r="18" spans="1:12" ht="12">
      <c r="A18" s="63"/>
      <c r="B18" s="64"/>
      <c r="C18" s="65"/>
      <c r="D18" s="65"/>
      <c r="E18" s="66"/>
      <c r="F18" s="67"/>
      <c r="G18" s="66"/>
      <c r="H18" s="66"/>
      <c r="I18" s="66"/>
      <c r="J18" s="66"/>
      <c r="K18" s="66"/>
      <c r="L18" s="66"/>
    </row>
    <row r="19" spans="1:12" s="62" customFormat="1" ht="12">
      <c r="A19" s="57" t="s">
        <v>32</v>
      </c>
      <c r="B19" s="59"/>
      <c r="C19" s="60"/>
      <c r="D19" s="60"/>
      <c r="E19" s="61"/>
      <c r="F19" s="61"/>
      <c r="G19" s="61"/>
      <c r="H19" s="61"/>
      <c r="I19" s="61"/>
      <c r="J19" s="61"/>
      <c r="K19" s="61"/>
      <c r="L19" s="61"/>
    </row>
    <row r="20" spans="1:12" ht="12">
      <c r="A20" s="68"/>
      <c r="B20" s="64"/>
      <c r="C20" s="65"/>
      <c r="D20" s="69"/>
      <c r="E20" s="66"/>
      <c r="F20" s="67"/>
      <c r="G20" s="66"/>
      <c r="H20" s="66"/>
      <c r="I20" s="66"/>
      <c r="J20" s="66"/>
      <c r="K20" s="66"/>
      <c r="L20" s="66"/>
    </row>
    <row r="21" spans="1:12" ht="12">
      <c r="A21" s="63"/>
      <c r="B21" s="64"/>
      <c r="C21" s="65"/>
      <c r="D21" s="65"/>
      <c r="E21" s="66"/>
      <c r="F21" s="67"/>
      <c r="G21" s="70"/>
      <c r="H21" s="66"/>
      <c r="I21" s="66"/>
      <c r="J21" s="71"/>
      <c r="K21" s="66"/>
      <c r="L21" s="66"/>
    </row>
    <row r="22" spans="1:12" s="62" customFormat="1" ht="12">
      <c r="A22" s="72" t="s">
        <v>34</v>
      </c>
      <c r="B22" s="59"/>
      <c r="C22" s="60"/>
      <c r="D22" s="60"/>
      <c r="E22" s="61"/>
      <c r="F22" s="73"/>
      <c r="G22" s="61"/>
      <c r="H22" s="61"/>
      <c r="I22" s="61"/>
      <c r="J22" s="61"/>
      <c r="K22" s="61"/>
      <c r="L22" s="61"/>
    </row>
    <row r="23" spans="1:12" ht="12">
      <c r="A23" s="68"/>
      <c r="B23" s="64"/>
      <c r="C23" s="65"/>
      <c r="D23" s="65"/>
      <c r="E23" s="66"/>
      <c r="F23" s="67"/>
      <c r="G23" s="66"/>
      <c r="H23" s="66"/>
      <c r="I23" s="66"/>
      <c r="J23" s="66"/>
      <c r="K23" s="66"/>
      <c r="L23" s="66"/>
    </row>
    <row r="24" spans="1:12" s="62" customFormat="1" ht="12">
      <c r="A24" s="72" t="s">
        <v>35</v>
      </c>
      <c r="B24" s="59"/>
      <c r="C24" s="60"/>
      <c r="D24" s="60"/>
      <c r="E24" s="61">
        <v>0</v>
      </c>
      <c r="F24" s="61">
        <v>0</v>
      </c>
      <c r="G24" s="61">
        <v>0</v>
      </c>
      <c r="H24" s="61">
        <v>0</v>
      </c>
      <c r="I24" s="61">
        <v>0</v>
      </c>
      <c r="J24" s="61">
        <v>0</v>
      </c>
      <c r="K24" s="61">
        <v>0</v>
      </c>
      <c r="L24" s="61">
        <v>0</v>
      </c>
    </row>
    <row r="25" spans="1:12" ht="12">
      <c r="A25" s="63"/>
      <c r="B25" s="64"/>
      <c r="C25" s="65"/>
      <c r="D25" s="65"/>
      <c r="E25" s="66"/>
      <c r="F25" s="67"/>
      <c r="G25" s="66"/>
      <c r="H25" s="66"/>
      <c r="I25" s="66"/>
      <c r="J25" s="66"/>
      <c r="K25" s="66"/>
      <c r="L25" s="66"/>
    </row>
    <row r="26" spans="1:12" s="62" customFormat="1" ht="12">
      <c r="A26" s="57" t="s">
        <v>37</v>
      </c>
      <c r="B26" s="59"/>
      <c r="C26" s="60"/>
      <c r="D26" s="60"/>
      <c r="E26" s="61">
        <v>406224048.95999998</v>
      </c>
      <c r="F26" s="61">
        <v>0</v>
      </c>
      <c r="G26" s="61">
        <v>8336300.6899999995</v>
      </c>
      <c r="H26" s="61">
        <v>10463892.059999999</v>
      </c>
      <c r="I26" s="61">
        <v>0</v>
      </c>
      <c r="J26" s="61">
        <v>8336300.6899999995</v>
      </c>
      <c r="K26" s="61">
        <v>10463892.059999999</v>
      </c>
      <c r="L26" s="61">
        <v>0</v>
      </c>
    </row>
    <row r="27" spans="1:12" ht="12.75">
      <c r="A27" s="119" t="s">
        <v>81</v>
      </c>
      <c r="B27" s="64"/>
      <c r="C27" s="65" t="s">
        <v>33</v>
      </c>
      <c r="D27" s="69">
        <v>46418</v>
      </c>
      <c r="E27" s="66">
        <v>187248867.98999998</v>
      </c>
      <c r="F27" s="67"/>
      <c r="G27" s="66">
        <v>8336300.6899999995</v>
      </c>
      <c r="H27" s="66">
        <v>1340404.26</v>
      </c>
      <c r="I27" s="66"/>
      <c r="J27" s="66">
        <v>8336300.6899999995</v>
      </c>
      <c r="K27" s="66">
        <v>1340404.26</v>
      </c>
      <c r="L27" s="66"/>
    </row>
    <row r="28" spans="1:12" ht="12.75">
      <c r="A28" s="119" t="s">
        <v>82</v>
      </c>
      <c r="B28" s="64"/>
      <c r="C28" s="65" t="s">
        <v>33</v>
      </c>
      <c r="D28" s="69">
        <v>48669</v>
      </c>
      <c r="E28" s="66">
        <v>218975180.97</v>
      </c>
      <c r="F28" s="67"/>
      <c r="G28" s="66"/>
      <c r="H28" s="66">
        <v>9123487.7999999989</v>
      </c>
      <c r="I28" s="66"/>
      <c r="J28" s="66"/>
      <c r="K28" s="66">
        <v>9123487.7999999989</v>
      </c>
      <c r="L28" s="66"/>
    </row>
    <row r="29" spans="1:12" ht="12">
      <c r="A29" s="68"/>
      <c r="B29" s="64"/>
      <c r="C29" s="65"/>
      <c r="D29" s="65"/>
      <c r="E29" s="66"/>
      <c r="F29" s="67"/>
      <c r="G29" s="66"/>
      <c r="H29" s="66"/>
      <c r="I29" s="66"/>
      <c r="J29" s="66"/>
      <c r="K29" s="66"/>
      <c r="L29" s="66"/>
    </row>
    <row r="30" spans="1:12" s="62" customFormat="1" ht="12">
      <c r="A30" s="74" t="s">
        <v>39</v>
      </c>
      <c r="B30" s="59"/>
      <c r="C30" s="60"/>
      <c r="D30" s="60"/>
      <c r="E30" s="61">
        <v>13813838988.959995</v>
      </c>
      <c r="F30" s="61">
        <v>0</v>
      </c>
      <c r="G30" s="61">
        <v>386297770.67999995</v>
      </c>
      <c r="H30" s="61">
        <v>386028435.14999998</v>
      </c>
      <c r="I30" s="61">
        <v>0</v>
      </c>
      <c r="J30" s="61">
        <v>386297770.67999995</v>
      </c>
      <c r="K30" s="61">
        <v>386028435.14999998</v>
      </c>
      <c r="L30" s="61">
        <v>0</v>
      </c>
    </row>
    <row r="31" spans="1:12" ht="12">
      <c r="A31" s="68" t="s">
        <v>40</v>
      </c>
      <c r="B31" s="64"/>
      <c r="C31" s="65" t="s">
        <v>33</v>
      </c>
      <c r="D31" s="69">
        <v>47118</v>
      </c>
      <c r="E31" s="66">
        <v>2698231398.9599962</v>
      </c>
      <c r="F31" s="66"/>
      <c r="G31" s="66">
        <v>386297770.67999995</v>
      </c>
      <c r="H31" s="66">
        <v>94576151.099999994</v>
      </c>
      <c r="I31" s="66"/>
      <c r="J31" s="66">
        <v>386297770.67999995</v>
      </c>
      <c r="K31" s="66">
        <v>94576151.099999994</v>
      </c>
      <c r="L31" s="66"/>
    </row>
    <row r="32" spans="1:12" ht="12">
      <c r="A32" s="68" t="s">
        <v>41</v>
      </c>
      <c r="B32" s="64"/>
      <c r="C32" s="65" t="s">
        <v>33</v>
      </c>
      <c r="D32" s="69"/>
      <c r="E32" s="66">
        <v>11115503256</v>
      </c>
      <c r="F32" s="66">
        <v>0</v>
      </c>
      <c r="G32" s="66">
        <v>0</v>
      </c>
      <c r="H32" s="66">
        <v>291452284.04999995</v>
      </c>
      <c r="I32" s="66"/>
      <c r="J32" s="66">
        <v>0</v>
      </c>
      <c r="K32" s="66">
        <v>291452284.04999995</v>
      </c>
      <c r="L32" s="66"/>
    </row>
    <row r="33" spans="1:12" ht="12">
      <c r="A33" s="68" t="s">
        <v>42</v>
      </c>
      <c r="B33" s="64"/>
      <c r="C33" s="65"/>
      <c r="D33" s="65"/>
      <c r="E33" s="66">
        <v>104334</v>
      </c>
      <c r="F33" s="66">
        <v>0</v>
      </c>
      <c r="G33" s="66">
        <v>0</v>
      </c>
      <c r="H33" s="66">
        <v>0</v>
      </c>
      <c r="I33" s="66">
        <v>0</v>
      </c>
      <c r="J33" s="66">
        <v>0</v>
      </c>
      <c r="K33" s="66">
        <v>0</v>
      </c>
      <c r="L33" s="66">
        <v>0</v>
      </c>
    </row>
    <row r="34" spans="1:12" ht="15">
      <c r="A34" s="75" t="s">
        <v>43</v>
      </c>
      <c r="B34" s="64"/>
      <c r="C34" s="65" t="s">
        <v>33</v>
      </c>
      <c r="D34" s="69">
        <v>44154</v>
      </c>
      <c r="E34" s="66">
        <v>17136</v>
      </c>
      <c r="F34" s="67"/>
      <c r="G34" s="66">
        <v>0</v>
      </c>
      <c r="H34" s="66">
        <v>0</v>
      </c>
      <c r="I34" s="66"/>
      <c r="J34" s="66">
        <v>0</v>
      </c>
      <c r="K34" s="66">
        <v>0</v>
      </c>
      <c r="L34" s="66"/>
    </row>
    <row r="35" spans="1:12" ht="15">
      <c r="A35" s="75" t="s">
        <v>44</v>
      </c>
      <c r="B35" s="64"/>
      <c r="C35" s="65" t="s">
        <v>33</v>
      </c>
      <c r="D35" s="69">
        <v>43851</v>
      </c>
      <c r="E35" s="66">
        <v>3252</v>
      </c>
      <c r="F35" s="67"/>
      <c r="G35" s="66">
        <v>0</v>
      </c>
      <c r="H35" s="66">
        <v>0</v>
      </c>
      <c r="I35" s="66"/>
      <c r="J35" s="66">
        <v>0</v>
      </c>
      <c r="K35" s="66">
        <v>0</v>
      </c>
      <c r="L35" s="66"/>
    </row>
    <row r="36" spans="1:12" ht="15">
      <c r="A36" s="75" t="s">
        <v>45</v>
      </c>
      <c r="B36" s="64"/>
      <c r="C36" s="65" t="s">
        <v>33</v>
      </c>
      <c r="D36" s="69">
        <v>44222</v>
      </c>
      <c r="E36" s="66">
        <v>7260</v>
      </c>
      <c r="F36" s="67"/>
      <c r="G36" s="66">
        <v>0</v>
      </c>
      <c r="H36" s="66">
        <v>0</v>
      </c>
      <c r="I36" s="66"/>
      <c r="J36" s="66">
        <v>0</v>
      </c>
      <c r="K36" s="66">
        <v>0</v>
      </c>
      <c r="L36" s="66"/>
    </row>
    <row r="37" spans="1:12" ht="15">
      <c r="A37" s="75" t="s">
        <v>46</v>
      </c>
      <c r="B37" s="64"/>
      <c r="C37" s="65" t="s">
        <v>33</v>
      </c>
      <c r="D37" s="69">
        <v>44571</v>
      </c>
      <c r="E37" s="66">
        <v>76686</v>
      </c>
      <c r="F37" s="67"/>
      <c r="G37" s="66">
        <v>0</v>
      </c>
      <c r="H37" s="66">
        <v>0</v>
      </c>
      <c r="I37" s="66"/>
      <c r="J37" s="66">
        <v>0</v>
      </c>
      <c r="K37" s="66">
        <v>0</v>
      </c>
      <c r="L37" s="66"/>
    </row>
    <row r="38" spans="1:12" ht="12.75" thickBot="1">
      <c r="A38" s="76"/>
      <c r="B38" s="78"/>
      <c r="C38" s="65"/>
      <c r="D38" s="65"/>
      <c r="E38" s="66"/>
      <c r="F38" s="79"/>
      <c r="G38" s="66"/>
      <c r="H38" s="66"/>
      <c r="I38" s="66"/>
      <c r="J38" s="66"/>
      <c r="K38" s="66"/>
      <c r="L38" s="66"/>
    </row>
    <row r="39" spans="1:12" ht="13.5" hidden="1" thickBot="1">
      <c r="A39" s="148" t="s">
        <v>47</v>
      </c>
      <c r="B39" s="170"/>
      <c r="C39" s="49"/>
      <c r="D39" s="49"/>
      <c r="E39" s="50">
        <v>0</v>
      </c>
      <c r="F39" s="50">
        <v>0</v>
      </c>
      <c r="G39" s="50">
        <v>0</v>
      </c>
      <c r="H39" s="50">
        <v>0</v>
      </c>
      <c r="I39" s="50">
        <v>0</v>
      </c>
      <c r="J39" s="50">
        <v>0</v>
      </c>
      <c r="K39" s="50">
        <v>0</v>
      </c>
      <c r="L39" s="50">
        <v>0</v>
      </c>
    </row>
    <row r="40" spans="1:12" ht="12" hidden="1">
      <c r="A40" s="63"/>
      <c r="B40" s="64"/>
      <c r="C40" s="65"/>
      <c r="D40" s="65"/>
      <c r="E40" s="66"/>
      <c r="F40" s="66"/>
      <c r="G40" s="66"/>
      <c r="H40" s="66"/>
      <c r="I40" s="66"/>
      <c r="J40" s="66"/>
      <c r="K40" s="66"/>
      <c r="L40" s="66"/>
    </row>
    <row r="41" spans="1:12" s="62" customFormat="1" ht="12" hidden="1">
      <c r="A41" s="57" t="s">
        <v>48</v>
      </c>
      <c r="B41" s="59"/>
      <c r="C41" s="60"/>
      <c r="D41" s="60"/>
      <c r="E41" s="61">
        <v>0</v>
      </c>
      <c r="F41" s="61">
        <v>0</v>
      </c>
      <c r="G41" s="61">
        <v>0</v>
      </c>
      <c r="H41" s="61">
        <v>0</v>
      </c>
      <c r="I41" s="61">
        <v>0</v>
      </c>
      <c r="J41" s="61">
        <v>0</v>
      </c>
      <c r="K41" s="61">
        <v>0</v>
      </c>
      <c r="L41" s="61">
        <v>0</v>
      </c>
    </row>
    <row r="42" spans="1:12" ht="12" hidden="1">
      <c r="A42" s="68"/>
      <c r="B42" s="64"/>
      <c r="C42" s="65"/>
      <c r="D42" s="69"/>
      <c r="E42" s="66"/>
      <c r="F42" s="66"/>
      <c r="G42" s="66"/>
      <c r="H42" s="66"/>
      <c r="I42" s="66"/>
      <c r="J42" s="66"/>
      <c r="K42" s="66"/>
      <c r="L42" s="66">
        <v>0</v>
      </c>
    </row>
    <row r="43" spans="1:12" ht="12" hidden="1">
      <c r="A43" s="63"/>
      <c r="B43" s="64"/>
      <c r="C43" s="65"/>
      <c r="D43" s="65"/>
      <c r="E43" s="66"/>
      <c r="F43" s="66"/>
      <c r="G43" s="66"/>
      <c r="H43" s="66"/>
      <c r="I43" s="66"/>
      <c r="J43" s="66"/>
      <c r="K43" s="66"/>
      <c r="L43" s="66"/>
    </row>
    <row r="44" spans="1:12" s="62" customFormat="1" ht="12" hidden="1">
      <c r="A44" s="57" t="s">
        <v>49</v>
      </c>
      <c r="B44" s="59"/>
      <c r="C44" s="60"/>
      <c r="D44" s="60"/>
      <c r="E44" s="61"/>
      <c r="F44" s="61"/>
      <c r="G44" s="61"/>
      <c r="H44" s="61"/>
      <c r="I44" s="61"/>
      <c r="J44" s="61"/>
      <c r="K44" s="61"/>
      <c r="L44" s="61"/>
    </row>
    <row r="45" spans="1:12" ht="12.75" hidden="1" thickBot="1">
      <c r="A45" s="63"/>
      <c r="B45" s="64"/>
      <c r="C45" s="65"/>
      <c r="D45" s="65"/>
      <c r="E45" s="66"/>
      <c r="F45" s="66"/>
      <c r="G45" s="66"/>
      <c r="H45" s="66"/>
      <c r="I45" s="66"/>
      <c r="J45" s="66"/>
      <c r="K45" s="66"/>
      <c r="L45" s="66"/>
    </row>
    <row r="46" spans="1:12" ht="13.5" hidden="1" thickBot="1">
      <c r="A46" s="148" t="s">
        <v>50</v>
      </c>
      <c r="B46" s="170"/>
      <c r="C46" s="49"/>
      <c r="D46" s="49"/>
      <c r="E46" s="50">
        <v>0</v>
      </c>
      <c r="F46" s="50">
        <v>0</v>
      </c>
      <c r="G46" s="50">
        <v>0</v>
      </c>
      <c r="H46" s="50">
        <v>0</v>
      </c>
      <c r="I46" s="50">
        <v>0</v>
      </c>
      <c r="J46" s="50">
        <v>0</v>
      </c>
      <c r="K46" s="50">
        <v>0</v>
      </c>
      <c r="L46" s="50">
        <v>0</v>
      </c>
    </row>
    <row r="47" spans="1:12" ht="12" hidden="1">
      <c r="A47" s="63"/>
      <c r="B47" s="64"/>
      <c r="C47" s="65"/>
      <c r="D47" s="65"/>
      <c r="E47" s="66"/>
      <c r="F47" s="66"/>
      <c r="G47" s="66"/>
      <c r="H47" s="66"/>
      <c r="I47" s="66"/>
      <c r="J47" s="66"/>
      <c r="K47" s="66"/>
      <c r="L47" s="66"/>
    </row>
    <row r="48" spans="1:12" ht="12" hidden="1">
      <c r="A48" s="63"/>
      <c r="B48" s="64"/>
      <c r="C48" s="65"/>
      <c r="D48" s="65"/>
      <c r="E48" s="66"/>
      <c r="F48" s="66"/>
      <c r="G48" s="66"/>
      <c r="H48" s="67"/>
      <c r="I48" s="67"/>
      <c r="J48" s="66"/>
      <c r="K48" s="67"/>
      <c r="L48" s="67"/>
    </row>
    <row r="49" spans="1:12" s="62" customFormat="1" ht="12" hidden="1">
      <c r="A49" s="72" t="s">
        <v>51</v>
      </c>
      <c r="B49" s="59"/>
      <c r="C49" s="60"/>
      <c r="D49" s="60"/>
      <c r="E49" s="61"/>
      <c r="F49" s="61"/>
      <c r="G49" s="61"/>
      <c r="H49" s="73"/>
      <c r="I49" s="73"/>
      <c r="J49" s="61"/>
      <c r="K49" s="73"/>
      <c r="L49" s="73"/>
    </row>
    <row r="50" spans="1:12" ht="12" hidden="1">
      <c r="A50" s="63"/>
      <c r="B50" s="64"/>
      <c r="C50" s="65"/>
      <c r="D50" s="65"/>
      <c r="E50" s="66"/>
      <c r="F50" s="66"/>
      <c r="G50" s="66"/>
      <c r="H50" s="67"/>
      <c r="I50" s="67"/>
      <c r="J50" s="66"/>
      <c r="K50" s="67"/>
      <c r="L50" s="67"/>
    </row>
    <row r="51" spans="1:12" s="62" customFormat="1" ht="12" hidden="1">
      <c r="A51" s="72" t="s">
        <v>52</v>
      </c>
      <c r="B51" s="59"/>
      <c r="C51" s="60"/>
      <c r="D51" s="60"/>
      <c r="E51" s="61"/>
      <c r="F51" s="61"/>
      <c r="G51" s="61"/>
      <c r="H51" s="73"/>
      <c r="I51" s="73"/>
      <c r="J51" s="61"/>
      <c r="K51" s="73"/>
      <c r="L51" s="73"/>
    </row>
    <row r="52" spans="1:12" ht="12" hidden="1">
      <c r="A52" s="63"/>
      <c r="B52" s="64"/>
      <c r="C52" s="65"/>
      <c r="D52" s="65"/>
      <c r="E52" s="66"/>
      <c r="F52" s="66"/>
      <c r="G52" s="66"/>
      <c r="H52" s="67"/>
      <c r="I52" s="67"/>
      <c r="J52" s="66"/>
      <c r="K52" s="67"/>
      <c r="L52" s="67"/>
    </row>
    <row r="53" spans="1:12" s="62" customFormat="1" ht="12" hidden="1">
      <c r="A53" s="72" t="s">
        <v>39</v>
      </c>
      <c r="B53" s="59"/>
      <c r="C53" s="60"/>
      <c r="D53" s="60"/>
      <c r="E53" s="61"/>
      <c r="F53" s="61"/>
      <c r="G53" s="61"/>
      <c r="H53" s="61"/>
      <c r="I53" s="61"/>
      <c r="J53" s="61"/>
      <c r="K53" s="61"/>
      <c r="L53" s="61"/>
    </row>
    <row r="54" spans="1:12" ht="12" hidden="1">
      <c r="A54" s="63"/>
      <c r="B54" s="64"/>
      <c r="C54" s="65"/>
      <c r="D54" s="65"/>
      <c r="E54" s="66"/>
      <c r="F54" s="66"/>
      <c r="G54" s="66"/>
      <c r="H54" s="66"/>
      <c r="I54" s="66"/>
      <c r="J54" s="66"/>
      <c r="K54" s="66"/>
      <c r="L54" s="66"/>
    </row>
    <row r="55" spans="1:12" ht="12.75" hidden="1" thickBot="1">
      <c r="A55" s="63"/>
      <c r="B55" s="64"/>
      <c r="C55" s="65"/>
      <c r="D55" s="65"/>
      <c r="E55" s="66"/>
      <c r="F55" s="66"/>
      <c r="G55" s="66"/>
      <c r="H55" s="66"/>
      <c r="I55" s="66"/>
      <c r="J55" s="66"/>
      <c r="K55" s="66"/>
      <c r="L55" s="66"/>
    </row>
    <row r="56" spans="1:12" ht="12.75" hidden="1" thickBot="1">
      <c r="A56" s="43" t="s">
        <v>53</v>
      </c>
      <c r="B56" s="45"/>
      <c r="C56" s="49"/>
      <c r="D56" s="49"/>
      <c r="E56" s="50"/>
      <c r="F56" s="50"/>
      <c r="G56" s="50"/>
      <c r="H56" s="50"/>
      <c r="I56" s="50"/>
      <c r="J56" s="50"/>
      <c r="K56" s="50"/>
      <c r="L56" s="50"/>
    </row>
    <row r="57" spans="1:12" ht="12" hidden="1">
      <c r="A57" s="63"/>
      <c r="B57" s="64"/>
      <c r="C57" s="65"/>
      <c r="D57" s="65"/>
      <c r="E57" s="66"/>
      <c r="F57" s="66"/>
      <c r="G57" s="66"/>
      <c r="H57" s="66"/>
      <c r="I57" s="66"/>
      <c r="J57" s="66"/>
      <c r="K57" s="66"/>
      <c r="L57" s="66"/>
    </row>
    <row r="58" spans="1:12" ht="12" hidden="1">
      <c r="A58" s="80" t="s">
        <v>54</v>
      </c>
      <c r="B58" s="64"/>
      <c r="C58" s="65"/>
      <c r="D58" s="65"/>
      <c r="E58" s="66"/>
      <c r="F58" s="66"/>
      <c r="G58" s="66"/>
      <c r="H58" s="66"/>
      <c r="I58" s="66"/>
      <c r="J58" s="66"/>
      <c r="K58" s="66"/>
      <c r="L58" s="66"/>
    </row>
    <row r="59" spans="1:12" ht="12.75" hidden="1" thickBot="1">
      <c r="A59" s="63"/>
      <c r="B59" s="64"/>
      <c r="C59" s="65"/>
      <c r="D59" s="65"/>
      <c r="E59" s="66"/>
      <c r="F59" s="66"/>
      <c r="G59" s="66"/>
      <c r="H59" s="66"/>
      <c r="I59" s="66"/>
      <c r="J59" s="66"/>
      <c r="K59" s="66"/>
      <c r="L59" s="66"/>
    </row>
    <row r="60" spans="1:12" ht="13.5" hidden="1" thickBot="1">
      <c r="A60" s="148" t="s">
        <v>55</v>
      </c>
      <c r="B60" s="170"/>
      <c r="C60" s="49"/>
      <c r="D60" s="49"/>
      <c r="E60" s="50"/>
      <c r="F60" s="50"/>
      <c r="G60" s="50"/>
      <c r="H60" s="50"/>
      <c r="I60" s="50"/>
      <c r="J60" s="50"/>
      <c r="K60" s="50"/>
      <c r="L60" s="50"/>
    </row>
    <row r="61" spans="1:12" ht="12" hidden="1">
      <c r="A61" s="63"/>
      <c r="B61" s="64"/>
      <c r="C61" s="65"/>
      <c r="D61" s="65"/>
      <c r="E61" s="56"/>
      <c r="F61" s="56"/>
      <c r="G61" s="56"/>
      <c r="H61" s="56"/>
      <c r="I61" s="56"/>
      <c r="J61" s="56"/>
      <c r="K61" s="56"/>
      <c r="L61" s="56"/>
    </row>
    <row r="62" spans="1:12" ht="12" hidden="1">
      <c r="A62" s="63" t="s">
        <v>56</v>
      </c>
      <c r="B62" s="64"/>
      <c r="C62" s="65"/>
      <c r="D62" s="65"/>
      <c r="E62" s="67"/>
      <c r="F62" s="67"/>
      <c r="G62" s="67"/>
      <c r="H62" s="67"/>
      <c r="I62" s="67"/>
      <c r="J62" s="67"/>
      <c r="K62" s="67"/>
      <c r="L62" s="67"/>
    </row>
    <row r="63" spans="1:12" ht="12" hidden="1">
      <c r="A63" s="63" t="s">
        <v>57</v>
      </c>
      <c r="B63" s="64"/>
      <c r="C63" s="65"/>
      <c r="D63" s="65"/>
      <c r="E63" s="67"/>
      <c r="F63" s="67"/>
      <c r="G63" s="67"/>
      <c r="H63" s="67"/>
      <c r="I63" s="67"/>
      <c r="J63" s="67"/>
      <c r="K63" s="67"/>
      <c r="L63" s="67"/>
    </row>
    <row r="64" spans="1:12" ht="12" hidden="1">
      <c r="A64" s="63"/>
      <c r="B64" s="64"/>
      <c r="C64" s="65"/>
      <c r="D64" s="65"/>
      <c r="E64" s="67"/>
      <c r="F64" s="67"/>
      <c r="G64" s="67"/>
      <c r="H64" s="67"/>
      <c r="I64" s="67"/>
      <c r="J64" s="67"/>
      <c r="K64" s="67"/>
      <c r="L64" s="67"/>
    </row>
    <row r="65" spans="1:12" ht="12" hidden="1">
      <c r="A65" s="63" t="s">
        <v>58</v>
      </c>
      <c r="B65" s="64"/>
      <c r="C65" s="65"/>
      <c r="D65" s="65"/>
      <c r="E65" s="67"/>
      <c r="F65" s="67"/>
      <c r="G65" s="67"/>
      <c r="H65" s="67"/>
      <c r="I65" s="67"/>
      <c r="J65" s="67"/>
      <c r="K65" s="67"/>
      <c r="L65" s="67"/>
    </row>
    <row r="66" spans="1:12" ht="12" hidden="1">
      <c r="A66" s="63"/>
      <c r="B66" s="64"/>
      <c r="C66" s="65"/>
      <c r="D66" s="65"/>
      <c r="E66" s="67"/>
      <c r="F66" s="67"/>
      <c r="G66" s="67"/>
      <c r="H66" s="67"/>
      <c r="I66" s="67"/>
      <c r="J66" s="67"/>
      <c r="K66" s="67"/>
      <c r="L66" s="67"/>
    </row>
    <row r="67" spans="1:12" ht="12" hidden="1">
      <c r="A67" s="63"/>
      <c r="B67" s="64"/>
      <c r="C67" s="65"/>
      <c r="D67" s="65"/>
      <c r="E67" s="67"/>
      <c r="F67" s="67"/>
      <c r="G67" s="67"/>
      <c r="H67" s="67"/>
      <c r="I67" s="67"/>
      <c r="J67" s="67"/>
      <c r="K67" s="67"/>
      <c r="L67" s="67"/>
    </row>
    <row r="68" spans="1:12" ht="12" hidden="1">
      <c r="A68" s="63" t="s">
        <v>59</v>
      </c>
      <c r="B68" s="64"/>
      <c r="C68" s="65"/>
      <c r="D68" s="65"/>
      <c r="E68" s="67"/>
      <c r="F68" s="67"/>
      <c r="G68" s="67"/>
      <c r="H68" s="67"/>
      <c r="I68" s="67"/>
      <c r="J68" s="67"/>
      <c r="K68" s="67"/>
      <c r="L68" s="67"/>
    </row>
    <row r="69" spans="1:12" ht="12.75" hidden="1" thickBot="1">
      <c r="A69" s="63"/>
      <c r="B69" s="64"/>
      <c r="C69" s="65"/>
      <c r="D69" s="65"/>
      <c r="E69" s="79"/>
      <c r="F69" s="79"/>
      <c r="G69" s="79"/>
      <c r="H69" s="79"/>
      <c r="I69" s="79"/>
      <c r="J69" s="79"/>
      <c r="K69" s="79"/>
      <c r="L69" s="79"/>
    </row>
    <row r="70" spans="1:12" ht="15" hidden="1" thickBot="1">
      <c r="A70" s="122" t="s">
        <v>60</v>
      </c>
      <c r="B70" s="123"/>
      <c r="C70" s="49"/>
      <c r="D70" s="49"/>
      <c r="E70" s="81"/>
      <c r="F70" s="81"/>
      <c r="G70" s="81"/>
      <c r="H70" s="81"/>
      <c r="I70" s="81"/>
      <c r="J70" s="81"/>
      <c r="K70" s="81"/>
      <c r="L70" s="81"/>
    </row>
    <row r="71" spans="1:12" ht="12" hidden="1">
      <c r="A71" s="51" t="s">
        <v>61</v>
      </c>
      <c r="B71" s="53" t="s">
        <v>62</v>
      </c>
      <c r="C71" s="54"/>
      <c r="D71" s="54"/>
      <c r="E71" s="56"/>
      <c r="F71" s="56"/>
      <c r="G71" s="56"/>
      <c r="H71" s="56"/>
      <c r="I71" s="56"/>
      <c r="J71" s="56"/>
      <c r="K71" s="56"/>
      <c r="L71" s="56"/>
    </row>
    <row r="72" spans="1:12" ht="12.75" hidden="1">
      <c r="A72" s="63" t="s">
        <v>61</v>
      </c>
      <c r="B72" s="83" t="s">
        <v>63</v>
      </c>
      <c r="C72" s="60"/>
      <c r="D72" s="60"/>
      <c r="E72" s="73"/>
      <c r="F72" s="73"/>
      <c r="G72" s="73"/>
      <c r="H72" s="73"/>
      <c r="I72" s="73"/>
      <c r="J72" s="73"/>
      <c r="K72" s="73"/>
      <c r="L72" s="73"/>
    </row>
    <row r="73" spans="1:12" ht="12.75" hidden="1" thickBot="1">
      <c r="A73" s="63"/>
      <c r="B73" s="64"/>
      <c r="C73" s="65"/>
      <c r="D73" s="65"/>
      <c r="E73" s="79"/>
      <c r="F73" s="79"/>
      <c r="G73" s="79"/>
      <c r="H73" s="79"/>
      <c r="I73" s="79"/>
      <c r="J73" s="79"/>
      <c r="K73" s="79"/>
      <c r="L73" s="79"/>
    </row>
    <row r="74" spans="1:12" ht="15" hidden="1" thickBot="1">
      <c r="A74" s="148" t="s">
        <v>64</v>
      </c>
      <c r="B74" s="170"/>
      <c r="C74" s="49"/>
      <c r="D74" s="49"/>
      <c r="E74" s="81"/>
      <c r="F74" s="81"/>
      <c r="G74" s="81"/>
      <c r="H74" s="81"/>
      <c r="I74" s="81"/>
      <c r="J74" s="81"/>
      <c r="K74" s="81"/>
      <c r="L74" s="81"/>
    </row>
    <row r="75" spans="1:12" ht="13.5" hidden="1" thickBot="1">
      <c r="A75" s="122"/>
      <c r="B75" s="123"/>
      <c r="C75" s="49"/>
      <c r="D75" s="49"/>
      <c r="E75" s="81"/>
      <c r="F75" s="81"/>
      <c r="G75" s="81"/>
      <c r="H75" s="81"/>
      <c r="I75" s="81"/>
      <c r="J75" s="81"/>
      <c r="K75" s="81"/>
      <c r="L75" s="81"/>
    </row>
    <row r="76" spans="1:12" s="62" customFormat="1" ht="13.5" hidden="1" thickBot="1">
      <c r="A76" s="168" t="s">
        <v>65</v>
      </c>
      <c r="B76" s="174"/>
      <c r="C76" s="84"/>
      <c r="D76" s="84"/>
      <c r="E76" s="85">
        <v>0</v>
      </c>
      <c r="F76" s="85">
        <v>0</v>
      </c>
      <c r="G76" s="85">
        <v>0</v>
      </c>
      <c r="H76" s="85">
        <v>0</v>
      </c>
      <c r="I76" s="85">
        <v>0</v>
      </c>
      <c r="J76" s="85">
        <v>0</v>
      </c>
      <c r="K76" s="85">
        <v>0</v>
      </c>
      <c r="L76" s="85">
        <v>0</v>
      </c>
    </row>
    <row r="77" spans="1:12" ht="12.75" hidden="1">
      <c r="A77" s="86"/>
      <c r="B77" s="88"/>
      <c r="C77" s="54"/>
      <c r="D77" s="54"/>
      <c r="E77" s="56"/>
      <c r="F77" s="56"/>
      <c r="G77" s="56"/>
      <c r="H77" s="56"/>
      <c r="I77" s="56"/>
      <c r="J77" s="56"/>
      <c r="K77" s="56"/>
      <c r="L77" s="56"/>
    </row>
    <row r="78" spans="1:12" s="62" customFormat="1" ht="12.75" hidden="1">
      <c r="A78" s="57" t="s">
        <v>66</v>
      </c>
      <c r="B78" s="89"/>
      <c r="C78" s="60" t="s">
        <v>36</v>
      </c>
      <c r="D78" s="60"/>
      <c r="E78" s="73">
        <v>0</v>
      </c>
      <c r="F78" s="73">
        <v>0</v>
      </c>
      <c r="G78" s="73">
        <v>0</v>
      </c>
      <c r="H78" s="73">
        <v>0</v>
      </c>
      <c r="I78" s="73">
        <v>0</v>
      </c>
      <c r="J78" s="73">
        <v>0</v>
      </c>
      <c r="K78" s="73">
        <v>0</v>
      </c>
      <c r="L78" s="73">
        <v>0</v>
      </c>
    </row>
    <row r="79" spans="1:12" s="62" customFormat="1" ht="12.75" hidden="1">
      <c r="A79" s="57" t="s">
        <v>67</v>
      </c>
      <c r="B79" s="89"/>
      <c r="C79" s="60" t="s">
        <v>36</v>
      </c>
      <c r="D79" s="60"/>
      <c r="E79" s="73">
        <v>0</v>
      </c>
      <c r="F79" s="73">
        <v>0</v>
      </c>
      <c r="G79" s="73">
        <v>0</v>
      </c>
      <c r="H79" s="73">
        <v>0</v>
      </c>
      <c r="I79" s="73">
        <v>0</v>
      </c>
      <c r="J79" s="73">
        <v>0</v>
      </c>
      <c r="K79" s="73">
        <v>0</v>
      </c>
      <c r="L79" s="73">
        <v>0</v>
      </c>
    </row>
    <row r="80" spans="1:12" s="62" customFormat="1" ht="12.75" hidden="1">
      <c r="A80" s="57" t="s">
        <v>68</v>
      </c>
      <c r="B80" s="89"/>
      <c r="C80" s="60"/>
      <c r="D80" s="60"/>
      <c r="E80" s="73">
        <v>0</v>
      </c>
      <c r="F80" s="73">
        <v>0</v>
      </c>
      <c r="G80" s="73">
        <v>0</v>
      </c>
      <c r="H80" s="73">
        <v>0</v>
      </c>
      <c r="I80" s="73">
        <v>0</v>
      </c>
      <c r="J80" s="73">
        <v>0</v>
      </c>
      <c r="K80" s="73">
        <v>0</v>
      </c>
      <c r="L80" s="73">
        <v>0</v>
      </c>
    </row>
    <row r="81" spans="1:13" ht="13.5" hidden="1" thickBot="1">
      <c r="A81" s="90"/>
      <c r="B81" s="83"/>
      <c r="C81" s="65"/>
      <c r="D81" s="65"/>
      <c r="E81" s="67"/>
      <c r="F81" s="67"/>
      <c r="G81" s="67"/>
      <c r="H81" s="67"/>
      <c r="I81" s="67"/>
      <c r="J81" s="67"/>
      <c r="K81" s="67"/>
      <c r="L81" s="67"/>
    </row>
    <row r="82" spans="1:13" ht="13.5" thickBot="1">
      <c r="A82" s="168" t="s">
        <v>69</v>
      </c>
      <c r="B82" s="174"/>
      <c r="C82" s="84"/>
      <c r="D82" s="84"/>
      <c r="E82" s="85">
        <v>14220063037.919994</v>
      </c>
      <c r="F82" s="85">
        <v>0</v>
      </c>
      <c r="G82" s="85">
        <v>394634071.36999995</v>
      </c>
      <c r="H82" s="85">
        <v>396492327.20999998</v>
      </c>
      <c r="I82" s="85">
        <v>0</v>
      </c>
      <c r="J82" s="85">
        <v>394634071.36999995</v>
      </c>
      <c r="K82" s="85">
        <v>396492327.20999998</v>
      </c>
      <c r="L82" s="85">
        <v>0</v>
      </c>
      <c r="M82" s="91"/>
    </row>
    <row r="83" spans="1:13" ht="13.5" hidden="1" thickBot="1">
      <c r="A83" s="47"/>
      <c r="B83" s="48"/>
      <c r="C83" s="84"/>
      <c r="D83" s="84"/>
      <c r="E83" s="85"/>
      <c r="F83" s="85"/>
      <c r="G83" s="85"/>
      <c r="H83" s="85"/>
      <c r="I83" s="85"/>
      <c r="J83" s="85"/>
      <c r="K83" s="85"/>
      <c r="L83" s="85"/>
    </row>
    <row r="84" spans="1:13" ht="15" hidden="1" thickBot="1">
      <c r="A84" s="47" t="s">
        <v>70</v>
      </c>
      <c r="B84" s="48"/>
      <c r="C84" s="84"/>
      <c r="D84" s="84"/>
      <c r="E84" s="85"/>
      <c r="F84" s="85"/>
      <c r="G84" s="85"/>
      <c r="H84" s="85"/>
      <c r="I84" s="85"/>
      <c r="J84" s="85"/>
      <c r="K84" s="85"/>
      <c r="L84" s="85"/>
    </row>
    <row r="85" spans="1:13" ht="12" hidden="1">
      <c r="A85" s="51" t="s">
        <v>61</v>
      </c>
      <c r="B85" s="52" t="s">
        <v>62</v>
      </c>
      <c r="C85" s="54"/>
      <c r="D85" s="54"/>
      <c r="E85" s="56"/>
      <c r="F85" s="56"/>
      <c r="G85" s="56"/>
      <c r="H85" s="56"/>
      <c r="I85" s="56"/>
      <c r="J85" s="56"/>
      <c r="K85" s="56"/>
      <c r="L85" s="56"/>
    </row>
    <row r="86" spans="1:13" ht="12.75" hidden="1">
      <c r="A86" s="63" t="s">
        <v>61</v>
      </c>
      <c r="B86" s="82" t="s">
        <v>63</v>
      </c>
      <c r="C86" s="60"/>
      <c r="D86" s="60"/>
      <c r="E86" s="73"/>
      <c r="F86" s="73"/>
      <c r="G86" s="73"/>
      <c r="H86" s="73"/>
      <c r="I86" s="73"/>
      <c r="J86" s="73"/>
      <c r="K86" s="73"/>
      <c r="L86" s="73"/>
    </row>
    <row r="87" spans="1:13" ht="13.5" hidden="1" thickBot="1">
      <c r="A87" s="63"/>
      <c r="B87" s="92"/>
      <c r="C87" s="94"/>
      <c r="D87" s="94"/>
      <c r="E87" s="95"/>
      <c r="F87" s="95"/>
      <c r="G87" s="95"/>
      <c r="H87" s="95"/>
      <c r="I87" s="95"/>
      <c r="J87" s="95"/>
      <c r="K87" s="95"/>
      <c r="L87" s="95"/>
    </row>
    <row r="88" spans="1:13" ht="13.5" hidden="1" thickBot="1">
      <c r="A88" s="148" t="s">
        <v>71</v>
      </c>
      <c r="B88" s="149"/>
      <c r="C88" s="49"/>
      <c r="D88" s="49"/>
      <c r="E88" s="85"/>
      <c r="F88" s="85"/>
      <c r="G88" s="85">
        <f t="shared" ref="G88:L88" si="0">SUM(G89:G90)</f>
        <v>0</v>
      </c>
      <c r="H88" s="85">
        <f t="shared" si="0"/>
        <v>0</v>
      </c>
      <c r="I88" s="85">
        <f t="shared" si="0"/>
        <v>0</v>
      </c>
      <c r="J88" s="85">
        <f t="shared" si="0"/>
        <v>0</v>
      </c>
      <c r="K88" s="85">
        <f t="shared" si="0"/>
        <v>0</v>
      </c>
      <c r="L88" s="85">
        <f t="shared" si="0"/>
        <v>0</v>
      </c>
    </row>
    <row r="89" spans="1:13" ht="12" hidden="1">
      <c r="A89" s="63" t="s">
        <v>72</v>
      </c>
      <c r="B89" s="25"/>
      <c r="C89" s="65"/>
      <c r="D89" s="65"/>
      <c r="E89" s="56"/>
      <c r="F89" s="67"/>
      <c r="G89" s="67"/>
      <c r="H89" s="67"/>
      <c r="I89" s="67"/>
      <c r="J89" s="67"/>
      <c r="K89" s="67"/>
      <c r="L89" s="67"/>
    </row>
    <row r="90" spans="1:13" ht="12" hidden="1">
      <c r="A90" s="63" t="s">
        <v>73</v>
      </c>
      <c r="B90" s="25"/>
      <c r="C90" s="65"/>
      <c r="D90" s="65"/>
      <c r="E90" s="67"/>
      <c r="F90" s="67"/>
      <c r="G90" s="67"/>
      <c r="H90" s="67"/>
      <c r="I90" s="67"/>
      <c r="J90" s="67"/>
      <c r="K90" s="67"/>
      <c r="L90" s="67"/>
    </row>
    <row r="91" spans="1:13" ht="12" hidden="1">
      <c r="A91" s="63" t="s">
        <v>74</v>
      </c>
      <c r="B91" s="25"/>
      <c r="C91" s="65"/>
      <c r="D91" s="65"/>
      <c r="E91" s="67"/>
      <c r="F91" s="67"/>
      <c r="G91" s="73"/>
      <c r="H91" s="67"/>
      <c r="I91" s="67"/>
      <c r="J91" s="73"/>
      <c r="K91" s="67"/>
      <c r="L91" s="67"/>
    </row>
    <row r="92" spans="1:13" ht="12" hidden="1">
      <c r="A92" s="63" t="s">
        <v>65</v>
      </c>
      <c r="B92" s="25"/>
      <c r="C92" s="65"/>
      <c r="D92" s="65"/>
      <c r="E92" s="67"/>
      <c r="F92" s="67"/>
      <c r="G92" s="67"/>
      <c r="H92" s="67"/>
      <c r="I92" s="67"/>
      <c r="J92" s="67"/>
      <c r="K92" s="67"/>
      <c r="L92" s="67"/>
    </row>
    <row r="93" spans="1:13" ht="12.75" hidden="1" thickBot="1">
      <c r="A93" s="76"/>
      <c r="B93" s="77"/>
      <c r="C93" s="96"/>
      <c r="D93" s="96"/>
      <c r="E93" s="95"/>
      <c r="F93" s="95"/>
      <c r="G93" s="95"/>
      <c r="H93" s="95"/>
      <c r="I93" s="95"/>
      <c r="J93" s="95"/>
      <c r="K93" s="95"/>
      <c r="L93" s="95"/>
    </row>
    <row r="94" spans="1:13" ht="12.75">
      <c r="A94" s="25"/>
      <c r="B94" s="25"/>
      <c r="C94" s="97"/>
      <c r="D94" s="97"/>
      <c r="E94" s="98"/>
      <c r="F94" s="98"/>
      <c r="G94" s="99"/>
      <c r="H94" s="99"/>
      <c r="I94" s="99"/>
      <c r="J94" s="99"/>
      <c r="K94" s="99"/>
      <c r="L94" s="99"/>
    </row>
    <row r="95" spans="1:13" ht="12.75">
      <c r="A95" s="25" t="s">
        <v>75</v>
      </c>
      <c r="B95" s="25"/>
      <c r="C95" s="97"/>
      <c r="D95" s="97"/>
      <c r="E95" s="99"/>
      <c r="F95" s="99"/>
      <c r="G95" s="99"/>
      <c r="H95" s="99"/>
      <c r="I95" s="99"/>
      <c r="J95" s="99"/>
      <c r="K95" s="99"/>
      <c r="L95" s="99"/>
    </row>
    <row r="96" spans="1:13" ht="12.75">
      <c r="A96" s="25" t="s">
        <v>76</v>
      </c>
      <c r="B96" s="25"/>
      <c r="C96" s="97"/>
      <c r="D96" s="97"/>
      <c r="E96" s="99"/>
      <c r="F96" s="99"/>
      <c r="G96" s="99"/>
      <c r="H96" s="99"/>
      <c r="I96" s="99"/>
      <c r="J96" s="99"/>
      <c r="K96" s="99"/>
      <c r="L96" s="99"/>
    </row>
    <row r="97" spans="1:12" ht="12">
      <c r="A97" s="25" t="s">
        <v>77</v>
      </c>
      <c r="B97" s="25"/>
      <c r="C97" s="25"/>
      <c r="D97" s="25"/>
      <c r="E97" s="100"/>
      <c r="F97" s="100"/>
      <c r="G97" s="100"/>
      <c r="H97" s="26"/>
      <c r="I97" s="26"/>
      <c r="J97" s="100"/>
      <c r="K97" s="26"/>
      <c r="L97" s="26"/>
    </row>
    <row r="98" spans="1:12" ht="12">
      <c r="A98" s="25" t="s">
        <v>78</v>
      </c>
      <c r="B98" s="25"/>
      <c r="C98" s="25"/>
      <c r="D98" s="25"/>
      <c r="E98" s="101"/>
      <c r="F98" s="101"/>
      <c r="G98" s="101"/>
      <c r="H98" s="26"/>
      <c r="I98" s="26"/>
      <c r="J98" s="101"/>
      <c r="K98" s="26"/>
      <c r="L98" s="26"/>
    </row>
    <row r="99" spans="1:12" ht="12">
      <c r="A99" s="25"/>
      <c r="B99" s="25"/>
      <c r="C99" s="25"/>
      <c r="D99" s="25"/>
      <c r="E99" s="100"/>
      <c r="F99" s="100"/>
      <c r="G99" s="26"/>
      <c r="H99" s="26"/>
      <c r="I99" s="26"/>
      <c r="J99" s="26"/>
      <c r="K99" s="26"/>
      <c r="L99" s="26"/>
    </row>
    <row r="100" spans="1:12" ht="12">
      <c r="A100" s="25"/>
      <c r="B100" s="25"/>
      <c r="C100" s="25"/>
      <c r="D100" s="25"/>
      <c r="E100" s="100"/>
      <c r="F100" s="100"/>
      <c r="G100" s="100"/>
      <c r="H100" s="26"/>
      <c r="I100" s="26"/>
      <c r="J100" s="100"/>
      <c r="K100" s="26"/>
      <c r="L100" s="26"/>
    </row>
    <row r="101" spans="1:12">
      <c r="E101" s="102"/>
      <c r="F101" s="102"/>
      <c r="G101" s="102"/>
      <c r="J101" s="102"/>
    </row>
    <row r="102" spans="1:12">
      <c r="E102" s="102"/>
      <c r="F102" s="102"/>
      <c r="G102" s="102"/>
      <c r="H102" s="102"/>
      <c r="I102" s="102"/>
      <c r="J102" s="102"/>
      <c r="K102" s="102"/>
      <c r="L102" s="102"/>
    </row>
    <row r="103" spans="1:12">
      <c r="E103" s="102"/>
      <c r="F103" s="102"/>
      <c r="G103" s="102"/>
      <c r="J103" s="102"/>
    </row>
    <row r="104" spans="1:12">
      <c r="E104" s="102"/>
      <c r="F104" s="102"/>
      <c r="G104" s="102"/>
      <c r="H104" s="102"/>
      <c r="I104" s="102"/>
      <c r="J104" s="102"/>
      <c r="K104" s="102"/>
      <c r="L104" s="102"/>
    </row>
    <row r="105" spans="1:12">
      <c r="E105" s="102"/>
      <c r="F105" s="102"/>
    </row>
    <row r="106" spans="1:12">
      <c r="E106" s="102"/>
      <c r="F106" s="102"/>
    </row>
    <row r="107" spans="1:12">
      <c r="E107" s="102"/>
      <c r="F107" s="102"/>
    </row>
    <row r="108" spans="1:12">
      <c r="E108" s="102"/>
      <c r="F108" s="102"/>
    </row>
    <row r="109" spans="1:12">
      <c r="E109" s="102"/>
      <c r="F109" s="102"/>
    </row>
    <row r="110" spans="1:12">
      <c r="E110" s="102"/>
      <c r="F110" s="102"/>
    </row>
    <row r="111" spans="1:12">
      <c r="E111" s="102"/>
      <c r="F111" s="102"/>
      <c r="G111" s="29"/>
      <c r="H111" s="29"/>
      <c r="I111" s="29"/>
      <c r="J111" s="29"/>
      <c r="K111" s="29"/>
      <c r="L111" s="29"/>
    </row>
    <row r="112" spans="1:12">
      <c r="E112" s="102"/>
      <c r="F112" s="102"/>
      <c r="G112" s="29"/>
      <c r="H112" s="29"/>
      <c r="I112" s="29"/>
      <c r="J112" s="29"/>
      <c r="K112" s="29"/>
      <c r="L112" s="29"/>
    </row>
    <row r="113" spans="5:12">
      <c r="E113" s="102"/>
      <c r="F113" s="102"/>
      <c r="G113" s="29"/>
      <c r="H113" s="29"/>
      <c r="I113" s="29"/>
      <c r="J113" s="29"/>
      <c r="K113" s="29"/>
      <c r="L113" s="29"/>
    </row>
    <row r="114" spans="5:12">
      <c r="E114" s="102"/>
      <c r="F114" s="102"/>
      <c r="G114" s="29"/>
      <c r="H114" s="29"/>
      <c r="I114" s="29"/>
      <c r="J114" s="29"/>
      <c r="K114" s="29"/>
      <c r="L114" s="29"/>
    </row>
    <row r="115" spans="5:12">
      <c r="E115" s="102"/>
      <c r="F115" s="102"/>
      <c r="G115" s="29"/>
      <c r="H115" s="29"/>
      <c r="I115" s="29"/>
      <c r="J115" s="29"/>
      <c r="K115" s="29"/>
      <c r="L115" s="29"/>
    </row>
    <row r="116" spans="5:12">
      <c r="E116" s="102"/>
      <c r="F116" s="102"/>
      <c r="G116" s="29"/>
      <c r="H116" s="29"/>
      <c r="I116" s="29"/>
      <c r="J116" s="29"/>
      <c r="K116" s="29"/>
      <c r="L116" s="29"/>
    </row>
    <row r="117" spans="5:12">
      <c r="E117" s="102"/>
      <c r="F117" s="102"/>
      <c r="G117" s="29"/>
      <c r="H117" s="29"/>
      <c r="I117" s="29"/>
      <c r="J117" s="29"/>
      <c r="K117" s="29"/>
      <c r="L117" s="29"/>
    </row>
    <row r="118" spans="5:12">
      <c r="E118" s="102"/>
      <c r="F118" s="102"/>
      <c r="G118" s="29"/>
      <c r="H118" s="29"/>
      <c r="I118" s="29"/>
      <c r="J118" s="29"/>
      <c r="K118" s="29"/>
      <c r="L118" s="29"/>
    </row>
    <row r="119" spans="5:12">
      <c r="E119" s="102"/>
      <c r="F119" s="102"/>
      <c r="G119" s="29"/>
      <c r="H119" s="29"/>
      <c r="I119" s="29"/>
      <c r="J119" s="29"/>
      <c r="K119" s="29"/>
      <c r="L119" s="29"/>
    </row>
    <row r="120" spans="5:12">
      <c r="E120" s="102"/>
      <c r="F120" s="102"/>
      <c r="G120" s="29"/>
      <c r="H120" s="29"/>
      <c r="I120" s="29"/>
      <c r="J120" s="29"/>
      <c r="K120" s="29"/>
      <c r="L120" s="29"/>
    </row>
    <row r="121" spans="5:12">
      <c r="E121" s="102"/>
      <c r="F121" s="102"/>
      <c r="G121" s="29"/>
      <c r="H121" s="29"/>
      <c r="I121" s="29"/>
      <c r="J121" s="29"/>
      <c r="K121" s="29"/>
      <c r="L121" s="29"/>
    </row>
    <row r="122" spans="5:12">
      <c r="E122" s="102"/>
      <c r="F122" s="102"/>
      <c r="G122" s="29"/>
      <c r="H122" s="29"/>
      <c r="I122" s="29"/>
      <c r="J122" s="29"/>
      <c r="K122" s="29"/>
      <c r="L122" s="29"/>
    </row>
    <row r="123" spans="5:12">
      <c r="E123" s="102"/>
      <c r="F123" s="102"/>
      <c r="G123" s="29"/>
      <c r="H123" s="29"/>
      <c r="I123" s="29"/>
      <c r="J123" s="29"/>
      <c r="K123" s="29"/>
      <c r="L123" s="29"/>
    </row>
    <row r="124" spans="5:12">
      <c r="E124" s="102"/>
      <c r="F124" s="102"/>
      <c r="G124" s="29"/>
      <c r="H124" s="29"/>
      <c r="I124" s="29"/>
      <c r="J124" s="29"/>
      <c r="K124" s="29"/>
      <c r="L124" s="29"/>
    </row>
    <row r="125" spans="5:12">
      <c r="E125" s="102"/>
      <c r="F125" s="102"/>
      <c r="G125" s="29"/>
      <c r="H125" s="29"/>
      <c r="I125" s="29"/>
      <c r="J125" s="29"/>
      <c r="K125" s="29"/>
      <c r="L125" s="29"/>
    </row>
    <row r="126" spans="5:12">
      <c r="E126" s="102"/>
      <c r="F126" s="102"/>
      <c r="G126" s="29"/>
      <c r="H126" s="29"/>
      <c r="I126" s="29"/>
      <c r="J126" s="29"/>
      <c r="K126" s="29"/>
      <c r="L126" s="29"/>
    </row>
    <row r="127" spans="5:12">
      <c r="E127" s="102"/>
      <c r="F127" s="102"/>
      <c r="G127" s="29"/>
      <c r="H127" s="29"/>
      <c r="I127" s="29"/>
      <c r="J127" s="29"/>
      <c r="K127" s="29"/>
      <c r="L127" s="29"/>
    </row>
    <row r="128" spans="5:12">
      <c r="E128" s="102"/>
      <c r="F128" s="102"/>
      <c r="G128" s="29"/>
      <c r="H128" s="29"/>
      <c r="I128" s="29"/>
      <c r="J128" s="29"/>
      <c r="K128" s="29"/>
      <c r="L128" s="29"/>
    </row>
    <row r="129" spans="5:12">
      <c r="E129" s="102"/>
      <c r="F129" s="102"/>
      <c r="G129" s="29"/>
      <c r="H129" s="29"/>
      <c r="I129" s="29"/>
      <c r="J129" s="29"/>
      <c r="K129" s="29"/>
      <c r="L129" s="29"/>
    </row>
    <row r="130" spans="5:12">
      <c r="E130" s="102"/>
      <c r="F130" s="102"/>
      <c r="G130" s="29"/>
      <c r="H130" s="29"/>
      <c r="I130" s="29"/>
      <c r="J130" s="29"/>
      <c r="K130" s="29"/>
      <c r="L130" s="29"/>
    </row>
    <row r="131" spans="5:12">
      <c r="E131" s="102"/>
      <c r="F131" s="102"/>
      <c r="G131" s="29"/>
      <c r="H131" s="29"/>
      <c r="I131" s="29"/>
      <c r="J131" s="29"/>
      <c r="K131" s="29"/>
      <c r="L131" s="29"/>
    </row>
    <row r="132" spans="5:12">
      <c r="E132" s="102"/>
      <c r="F132" s="102"/>
      <c r="G132" s="29"/>
      <c r="H132" s="29"/>
      <c r="I132" s="29"/>
      <c r="J132" s="29"/>
      <c r="K132" s="29"/>
      <c r="L132" s="29"/>
    </row>
    <row r="133" spans="5:12">
      <c r="E133" s="102"/>
      <c r="F133" s="102"/>
      <c r="G133" s="29"/>
      <c r="H133" s="29"/>
      <c r="I133" s="29"/>
      <c r="J133" s="29"/>
      <c r="K133" s="29"/>
      <c r="L133" s="29"/>
    </row>
    <row r="134" spans="5:12">
      <c r="E134" s="102"/>
      <c r="F134" s="102"/>
      <c r="G134" s="29"/>
      <c r="H134" s="29"/>
      <c r="I134" s="29"/>
      <c r="J134" s="29"/>
      <c r="K134" s="29"/>
      <c r="L134" s="29"/>
    </row>
    <row r="135" spans="5:12">
      <c r="E135" s="102"/>
      <c r="F135" s="102"/>
      <c r="G135" s="29"/>
      <c r="H135" s="29"/>
      <c r="I135" s="29"/>
      <c r="J135" s="29"/>
      <c r="K135" s="29"/>
      <c r="L135" s="29"/>
    </row>
    <row r="136" spans="5:12">
      <c r="E136" s="102"/>
      <c r="F136" s="102"/>
      <c r="G136" s="29"/>
      <c r="H136" s="29"/>
      <c r="I136" s="29"/>
      <c r="J136" s="29"/>
      <c r="K136" s="29"/>
      <c r="L136" s="29"/>
    </row>
    <row r="137" spans="5:12">
      <c r="E137" s="102"/>
      <c r="F137" s="102"/>
      <c r="G137" s="29"/>
      <c r="H137" s="29"/>
      <c r="I137" s="29"/>
      <c r="J137" s="29"/>
      <c r="K137" s="29"/>
      <c r="L137" s="29"/>
    </row>
    <row r="138" spans="5:12">
      <c r="E138" s="102"/>
      <c r="F138" s="102"/>
      <c r="G138" s="29"/>
      <c r="H138" s="29"/>
      <c r="I138" s="29"/>
      <c r="J138" s="29"/>
      <c r="K138" s="29"/>
      <c r="L138" s="29"/>
    </row>
    <row r="139" spans="5:12">
      <c r="E139" s="102"/>
      <c r="F139" s="102"/>
      <c r="G139" s="29"/>
      <c r="H139" s="29"/>
      <c r="I139" s="29"/>
      <c r="J139" s="29"/>
      <c r="K139" s="29"/>
      <c r="L139" s="29"/>
    </row>
    <row r="140" spans="5:12">
      <c r="E140" s="102"/>
      <c r="F140" s="102"/>
      <c r="G140" s="29"/>
      <c r="H140" s="29"/>
      <c r="I140" s="29"/>
      <c r="J140" s="29"/>
      <c r="K140" s="29"/>
      <c r="L140" s="29"/>
    </row>
    <row r="141" spans="5:12">
      <c r="E141" s="102"/>
      <c r="F141" s="102"/>
      <c r="G141" s="29"/>
      <c r="H141" s="29"/>
      <c r="I141" s="29"/>
      <c r="J141" s="29"/>
      <c r="K141" s="29"/>
      <c r="L141" s="29"/>
    </row>
    <row r="142" spans="5:12">
      <c r="E142" s="102"/>
      <c r="F142" s="102"/>
      <c r="G142" s="29"/>
      <c r="H142" s="29"/>
      <c r="I142" s="29"/>
      <c r="J142" s="29"/>
      <c r="K142" s="29"/>
      <c r="L142" s="29"/>
    </row>
    <row r="143" spans="5:12">
      <c r="E143" s="102"/>
      <c r="F143" s="102"/>
      <c r="G143" s="29"/>
      <c r="H143" s="29"/>
      <c r="I143" s="29"/>
      <c r="J143" s="29"/>
      <c r="K143" s="29"/>
      <c r="L143" s="29"/>
    </row>
    <row r="144" spans="5:12">
      <c r="E144" s="102"/>
      <c r="F144" s="102"/>
      <c r="G144" s="29"/>
      <c r="H144" s="29"/>
      <c r="I144" s="29"/>
      <c r="J144" s="29"/>
      <c r="K144" s="29"/>
      <c r="L144" s="29"/>
    </row>
    <row r="145" spans="5:12">
      <c r="E145" s="102"/>
      <c r="F145" s="102"/>
      <c r="G145" s="29"/>
      <c r="H145" s="29"/>
      <c r="I145" s="29"/>
      <c r="J145" s="29"/>
      <c r="K145" s="29"/>
      <c r="L145" s="29"/>
    </row>
    <row r="146" spans="5:12">
      <c r="E146" s="102"/>
      <c r="F146" s="102"/>
      <c r="G146" s="29"/>
      <c r="H146" s="29"/>
      <c r="I146" s="29"/>
      <c r="J146" s="29"/>
      <c r="K146" s="29"/>
      <c r="L146" s="29"/>
    </row>
    <row r="147" spans="5:12">
      <c r="E147" s="102"/>
      <c r="F147" s="102"/>
      <c r="G147" s="29"/>
      <c r="H147" s="29"/>
      <c r="I147" s="29"/>
      <c r="J147" s="29"/>
      <c r="K147" s="29"/>
      <c r="L147" s="29"/>
    </row>
    <row r="148" spans="5:12">
      <c r="E148" s="102"/>
      <c r="F148" s="102"/>
      <c r="G148" s="29"/>
      <c r="H148" s="29"/>
      <c r="I148" s="29"/>
      <c r="J148" s="29"/>
      <c r="K148" s="29"/>
      <c r="L148" s="29"/>
    </row>
    <row r="149" spans="5:12">
      <c r="E149" s="102"/>
      <c r="F149" s="102"/>
      <c r="G149" s="29"/>
      <c r="H149" s="29"/>
      <c r="I149" s="29"/>
      <c r="J149" s="29"/>
      <c r="K149" s="29"/>
      <c r="L149" s="29"/>
    </row>
    <row r="150" spans="5:12">
      <c r="E150" s="102"/>
      <c r="F150" s="102"/>
      <c r="G150" s="29"/>
      <c r="H150" s="29"/>
      <c r="I150" s="29"/>
      <c r="J150" s="29"/>
      <c r="K150" s="29"/>
      <c r="L150" s="29"/>
    </row>
    <row r="151" spans="5:12">
      <c r="E151" s="102"/>
      <c r="F151" s="102"/>
      <c r="G151" s="29"/>
      <c r="H151" s="29"/>
      <c r="I151" s="29"/>
      <c r="J151" s="29"/>
      <c r="K151" s="29"/>
      <c r="L151" s="29"/>
    </row>
    <row r="152" spans="5:12">
      <c r="E152" s="102"/>
      <c r="F152" s="102"/>
      <c r="G152" s="29"/>
      <c r="H152" s="29"/>
      <c r="I152" s="29"/>
      <c r="J152" s="29"/>
      <c r="K152" s="29"/>
      <c r="L152" s="29"/>
    </row>
    <row r="153" spans="5:12">
      <c r="E153" s="102"/>
      <c r="F153" s="102"/>
      <c r="G153" s="29"/>
      <c r="H153" s="29"/>
      <c r="I153" s="29"/>
      <c r="J153" s="29"/>
      <c r="K153" s="29"/>
      <c r="L153" s="29"/>
    </row>
    <row r="154" spans="5:12">
      <c r="E154" s="102"/>
      <c r="F154" s="102"/>
      <c r="G154" s="29"/>
      <c r="H154" s="29"/>
      <c r="I154" s="29"/>
      <c r="J154" s="29"/>
      <c r="K154" s="29"/>
      <c r="L154" s="29"/>
    </row>
    <row r="155" spans="5:12">
      <c r="E155" s="102"/>
      <c r="F155" s="102"/>
      <c r="G155" s="29"/>
      <c r="H155" s="29"/>
      <c r="I155" s="29"/>
      <c r="J155" s="29"/>
      <c r="K155" s="29"/>
      <c r="L155" s="29"/>
    </row>
    <row r="156" spans="5:12">
      <c r="E156" s="102"/>
      <c r="F156" s="102"/>
      <c r="G156" s="29"/>
      <c r="H156" s="29"/>
      <c r="I156" s="29"/>
      <c r="J156" s="29"/>
      <c r="K156" s="29"/>
      <c r="L156" s="29"/>
    </row>
    <row r="157" spans="5:12">
      <c r="E157" s="102"/>
      <c r="F157" s="102"/>
      <c r="G157" s="29"/>
      <c r="H157" s="29"/>
      <c r="I157" s="29"/>
      <c r="J157" s="29"/>
      <c r="K157" s="29"/>
      <c r="L157" s="29"/>
    </row>
    <row r="158" spans="5:12">
      <c r="E158" s="102"/>
      <c r="F158" s="102"/>
      <c r="G158" s="29"/>
      <c r="H158" s="29"/>
      <c r="I158" s="29"/>
      <c r="J158" s="29"/>
      <c r="K158" s="29"/>
      <c r="L158" s="29"/>
    </row>
    <row r="159" spans="5:12">
      <c r="E159" s="102"/>
      <c r="F159" s="102"/>
      <c r="G159" s="29"/>
      <c r="H159" s="29"/>
      <c r="I159" s="29"/>
      <c r="J159" s="29"/>
      <c r="K159" s="29"/>
      <c r="L159" s="29"/>
    </row>
    <row r="160" spans="5:12">
      <c r="E160" s="102"/>
      <c r="F160" s="102"/>
      <c r="G160" s="29"/>
      <c r="H160" s="29"/>
      <c r="I160" s="29"/>
      <c r="J160" s="29"/>
      <c r="K160" s="29"/>
      <c r="L160" s="29"/>
    </row>
    <row r="161" spans="5:12">
      <c r="E161" s="102"/>
      <c r="F161" s="102"/>
      <c r="G161" s="29"/>
      <c r="H161" s="29"/>
      <c r="I161" s="29"/>
      <c r="J161" s="29"/>
      <c r="K161" s="29"/>
      <c r="L161" s="29"/>
    </row>
    <row r="162" spans="5:12">
      <c r="E162" s="102"/>
      <c r="F162" s="102"/>
      <c r="G162" s="29"/>
      <c r="H162" s="29"/>
      <c r="I162" s="29"/>
      <c r="J162" s="29"/>
      <c r="K162" s="29"/>
      <c r="L162" s="29"/>
    </row>
    <row r="163" spans="5:12">
      <c r="E163" s="102"/>
      <c r="F163" s="102"/>
      <c r="G163" s="29"/>
      <c r="H163" s="29"/>
      <c r="I163" s="29"/>
      <c r="J163" s="29"/>
      <c r="K163" s="29"/>
      <c r="L163" s="29"/>
    </row>
    <row r="164" spans="5:12">
      <c r="E164" s="102"/>
      <c r="F164" s="102"/>
      <c r="G164" s="29"/>
      <c r="H164" s="29"/>
      <c r="I164" s="29"/>
      <c r="J164" s="29"/>
      <c r="K164" s="29"/>
      <c r="L164" s="29"/>
    </row>
    <row r="165" spans="5:12">
      <c r="E165" s="102"/>
      <c r="F165" s="102"/>
      <c r="G165" s="29"/>
      <c r="H165" s="29"/>
      <c r="I165" s="29"/>
      <c r="J165" s="29"/>
      <c r="K165" s="29"/>
      <c r="L165" s="29"/>
    </row>
    <row r="166" spans="5:12">
      <c r="E166" s="102"/>
      <c r="F166" s="102"/>
      <c r="G166" s="29"/>
      <c r="H166" s="29"/>
      <c r="I166" s="29"/>
      <c r="J166" s="29"/>
      <c r="K166" s="29"/>
      <c r="L166" s="29"/>
    </row>
    <row r="167" spans="5:12">
      <c r="E167" s="102"/>
      <c r="F167" s="102"/>
      <c r="G167" s="29"/>
      <c r="H167" s="29"/>
      <c r="I167" s="29"/>
      <c r="J167" s="29"/>
      <c r="K167" s="29"/>
      <c r="L167" s="29"/>
    </row>
    <row r="168" spans="5:12">
      <c r="E168" s="102"/>
      <c r="F168" s="102"/>
      <c r="G168" s="29"/>
      <c r="H168" s="29"/>
      <c r="I168" s="29"/>
      <c r="J168" s="29"/>
      <c r="K168" s="29"/>
      <c r="L168" s="29"/>
    </row>
    <row r="169" spans="5:12">
      <c r="E169" s="102"/>
      <c r="F169" s="102"/>
      <c r="G169" s="29"/>
      <c r="H169" s="29"/>
      <c r="I169" s="29"/>
      <c r="J169" s="29"/>
      <c r="K169" s="29"/>
      <c r="L169" s="29"/>
    </row>
    <row r="170" spans="5:12">
      <c r="E170" s="102"/>
      <c r="F170" s="102"/>
      <c r="G170" s="29"/>
      <c r="H170" s="29"/>
      <c r="I170" s="29"/>
      <c r="J170" s="29"/>
      <c r="K170" s="29"/>
      <c r="L170" s="29"/>
    </row>
    <row r="171" spans="5:12">
      <c r="E171" s="102"/>
      <c r="F171" s="102"/>
      <c r="G171" s="29"/>
      <c r="H171" s="29"/>
      <c r="I171" s="29"/>
      <c r="J171" s="29"/>
      <c r="K171" s="29"/>
      <c r="L171" s="29"/>
    </row>
    <row r="172" spans="5:12">
      <c r="E172" s="102"/>
      <c r="F172" s="102"/>
      <c r="G172" s="29"/>
      <c r="H172" s="29"/>
      <c r="I172" s="29"/>
      <c r="J172" s="29"/>
      <c r="K172" s="29"/>
      <c r="L172" s="29"/>
    </row>
    <row r="173" spans="5:12">
      <c r="E173" s="102"/>
      <c r="F173" s="102"/>
      <c r="G173" s="29"/>
      <c r="H173" s="29"/>
      <c r="I173" s="29"/>
      <c r="J173" s="29"/>
      <c r="K173" s="29"/>
      <c r="L173" s="29"/>
    </row>
    <row r="174" spans="5:12">
      <c r="E174" s="102"/>
      <c r="F174" s="102"/>
      <c r="G174" s="29"/>
      <c r="H174" s="29"/>
      <c r="I174" s="29"/>
      <c r="J174" s="29"/>
      <c r="K174" s="29"/>
      <c r="L174" s="29"/>
    </row>
    <row r="175" spans="5:12">
      <c r="E175" s="102"/>
      <c r="F175" s="102"/>
      <c r="G175" s="29"/>
      <c r="H175" s="29"/>
      <c r="I175" s="29"/>
      <c r="J175" s="29"/>
      <c r="K175" s="29"/>
      <c r="L175" s="29"/>
    </row>
    <row r="176" spans="5:12">
      <c r="E176" s="102"/>
      <c r="F176" s="102"/>
      <c r="G176" s="29"/>
      <c r="H176" s="29"/>
      <c r="I176" s="29"/>
      <c r="J176" s="29"/>
      <c r="K176" s="29"/>
      <c r="L176" s="29"/>
    </row>
    <row r="177" spans="5:12">
      <c r="E177" s="102"/>
      <c r="F177" s="102"/>
      <c r="G177" s="29"/>
      <c r="H177" s="29"/>
      <c r="I177" s="29"/>
      <c r="J177" s="29"/>
      <c r="K177" s="29"/>
      <c r="L177" s="29"/>
    </row>
    <row r="178" spans="5:12">
      <c r="E178" s="102"/>
      <c r="F178" s="102"/>
      <c r="G178" s="29"/>
      <c r="H178" s="29"/>
      <c r="I178" s="29"/>
      <c r="J178" s="29"/>
      <c r="K178" s="29"/>
      <c r="L178" s="29"/>
    </row>
    <row r="179" spans="5:12">
      <c r="E179" s="102"/>
      <c r="F179" s="102"/>
      <c r="G179" s="29"/>
      <c r="H179" s="29"/>
      <c r="I179" s="29"/>
      <c r="J179" s="29"/>
      <c r="K179" s="29"/>
      <c r="L179" s="29"/>
    </row>
    <row r="180" spans="5:12">
      <c r="E180" s="102"/>
      <c r="F180" s="102"/>
      <c r="G180" s="29"/>
      <c r="H180" s="29"/>
      <c r="I180" s="29"/>
      <c r="J180" s="29"/>
      <c r="K180" s="29"/>
      <c r="L180" s="29"/>
    </row>
    <row r="181" spans="5:12">
      <c r="E181" s="102"/>
      <c r="F181" s="102"/>
      <c r="G181" s="29"/>
      <c r="H181" s="29"/>
      <c r="I181" s="29"/>
      <c r="J181" s="29"/>
      <c r="K181" s="29"/>
      <c r="L181" s="29"/>
    </row>
    <row r="182" spans="5:12">
      <c r="E182" s="102"/>
      <c r="F182" s="102"/>
      <c r="G182" s="29"/>
      <c r="H182" s="29"/>
      <c r="I182" s="29"/>
      <c r="J182" s="29"/>
      <c r="K182" s="29"/>
      <c r="L182" s="29"/>
    </row>
    <row r="183" spans="5:12">
      <c r="E183" s="102"/>
      <c r="F183" s="102"/>
      <c r="G183" s="29"/>
      <c r="H183" s="29"/>
      <c r="I183" s="29"/>
      <c r="J183" s="29"/>
      <c r="K183" s="29"/>
      <c r="L183" s="29"/>
    </row>
    <row r="184" spans="5:12">
      <c r="E184" s="102"/>
      <c r="F184" s="102"/>
      <c r="G184" s="29"/>
      <c r="H184" s="29"/>
      <c r="I184" s="29"/>
      <c r="J184" s="29"/>
      <c r="K184" s="29"/>
      <c r="L184" s="29"/>
    </row>
    <row r="185" spans="5:12">
      <c r="E185" s="102"/>
      <c r="F185" s="102"/>
      <c r="G185" s="29"/>
      <c r="H185" s="29"/>
      <c r="I185" s="29"/>
      <c r="J185" s="29"/>
      <c r="K185" s="29"/>
      <c r="L185" s="29"/>
    </row>
    <row r="186" spans="5:12">
      <c r="E186" s="102"/>
      <c r="F186" s="102"/>
      <c r="G186" s="29"/>
      <c r="H186" s="29"/>
      <c r="I186" s="29"/>
      <c r="J186" s="29"/>
      <c r="K186" s="29"/>
      <c r="L186" s="29"/>
    </row>
    <row r="187" spans="5:12">
      <c r="E187" s="102"/>
      <c r="F187" s="102"/>
      <c r="G187" s="29"/>
      <c r="H187" s="29"/>
      <c r="I187" s="29"/>
      <c r="J187" s="29"/>
      <c r="K187" s="29"/>
      <c r="L187" s="29"/>
    </row>
    <row r="188" spans="5:12">
      <c r="E188" s="102"/>
      <c r="F188" s="102"/>
      <c r="G188" s="29"/>
      <c r="H188" s="29"/>
      <c r="I188" s="29"/>
      <c r="J188" s="29"/>
      <c r="K188" s="29"/>
      <c r="L188" s="29"/>
    </row>
    <row r="189" spans="5:12">
      <c r="E189" s="102"/>
      <c r="F189" s="102"/>
      <c r="G189" s="29"/>
      <c r="H189" s="29"/>
      <c r="I189" s="29"/>
      <c r="J189" s="29"/>
      <c r="K189" s="29"/>
      <c r="L189" s="29"/>
    </row>
    <row r="190" spans="5:12">
      <c r="E190" s="102"/>
      <c r="F190" s="102"/>
      <c r="G190" s="29"/>
      <c r="H190" s="29"/>
      <c r="I190" s="29"/>
      <c r="J190" s="29"/>
      <c r="K190" s="29"/>
      <c r="L190" s="29"/>
    </row>
    <row r="191" spans="5:12">
      <c r="E191" s="102"/>
      <c r="F191" s="102"/>
      <c r="G191" s="29"/>
      <c r="H191" s="29"/>
      <c r="I191" s="29"/>
      <c r="J191" s="29"/>
      <c r="K191" s="29"/>
      <c r="L191" s="29"/>
    </row>
    <row r="192" spans="5:12">
      <c r="E192" s="102"/>
      <c r="F192" s="102"/>
      <c r="G192" s="29"/>
      <c r="H192" s="29"/>
      <c r="I192" s="29"/>
      <c r="J192" s="29"/>
      <c r="K192" s="29"/>
      <c r="L192" s="29"/>
    </row>
    <row r="193" spans="5:12">
      <c r="E193" s="102"/>
      <c r="F193" s="102"/>
      <c r="G193" s="29"/>
      <c r="H193" s="29"/>
      <c r="I193" s="29"/>
      <c r="J193" s="29"/>
      <c r="K193" s="29"/>
      <c r="L193" s="29"/>
    </row>
    <row r="194" spans="5:12">
      <c r="E194" s="102"/>
      <c r="F194" s="102"/>
      <c r="G194" s="29"/>
      <c r="H194" s="29"/>
      <c r="I194" s="29"/>
      <c r="J194" s="29"/>
      <c r="K194" s="29"/>
      <c r="L194" s="29"/>
    </row>
    <row r="195" spans="5:12">
      <c r="E195" s="102"/>
      <c r="F195" s="102"/>
      <c r="G195" s="29"/>
      <c r="H195" s="29"/>
      <c r="I195" s="29"/>
      <c r="J195" s="29"/>
      <c r="K195" s="29"/>
      <c r="L195" s="29"/>
    </row>
    <row r="196" spans="5:12">
      <c r="E196" s="102"/>
      <c r="F196" s="102"/>
      <c r="G196" s="29"/>
      <c r="H196" s="29"/>
      <c r="I196" s="29"/>
      <c r="J196" s="29"/>
      <c r="K196" s="29"/>
      <c r="L196" s="29"/>
    </row>
    <row r="197" spans="5:12">
      <c r="E197" s="102"/>
      <c r="F197" s="102"/>
      <c r="G197" s="29"/>
      <c r="H197" s="29"/>
      <c r="I197" s="29"/>
      <c r="J197" s="29"/>
      <c r="K197" s="29"/>
      <c r="L197" s="29"/>
    </row>
    <row r="198" spans="5:12">
      <c r="E198" s="102"/>
      <c r="F198" s="102"/>
      <c r="G198" s="29"/>
      <c r="H198" s="29"/>
      <c r="I198" s="29"/>
      <c r="J198" s="29"/>
      <c r="K198" s="29"/>
      <c r="L198" s="29"/>
    </row>
    <row r="199" spans="5:12">
      <c r="E199" s="102"/>
      <c r="F199" s="102"/>
      <c r="G199" s="29"/>
      <c r="H199" s="29"/>
      <c r="I199" s="29"/>
      <c r="J199" s="29"/>
      <c r="K199" s="29"/>
      <c r="L199" s="29"/>
    </row>
    <row r="200" spans="5:12">
      <c r="E200" s="102"/>
      <c r="F200" s="102"/>
      <c r="G200" s="29"/>
      <c r="H200" s="29"/>
      <c r="I200" s="29"/>
      <c r="J200" s="29"/>
      <c r="K200" s="29"/>
      <c r="L200" s="29"/>
    </row>
    <row r="201" spans="5:12">
      <c r="E201" s="102"/>
      <c r="F201" s="102"/>
      <c r="G201" s="29"/>
      <c r="H201" s="29"/>
      <c r="I201" s="29"/>
      <c r="J201" s="29"/>
      <c r="K201" s="29"/>
      <c r="L201" s="29"/>
    </row>
    <row r="202" spans="5:12">
      <c r="E202" s="102"/>
      <c r="F202" s="102"/>
      <c r="G202" s="29"/>
      <c r="H202" s="29"/>
      <c r="I202" s="29"/>
      <c r="J202" s="29"/>
      <c r="K202" s="29"/>
      <c r="L202" s="29"/>
    </row>
    <row r="203" spans="5:12">
      <c r="E203" s="102"/>
      <c r="F203" s="102"/>
      <c r="G203" s="29"/>
      <c r="H203" s="29"/>
      <c r="I203" s="29"/>
      <c r="J203" s="29"/>
      <c r="K203" s="29"/>
      <c r="L203" s="29"/>
    </row>
    <row r="204" spans="5:12">
      <c r="E204" s="102"/>
      <c r="F204" s="102"/>
      <c r="G204" s="29"/>
      <c r="H204" s="29"/>
      <c r="I204" s="29"/>
      <c r="J204" s="29"/>
      <c r="K204" s="29"/>
      <c r="L204" s="29"/>
    </row>
    <row r="205" spans="5:12">
      <c r="E205" s="102"/>
      <c r="F205" s="102"/>
      <c r="G205" s="29"/>
      <c r="H205" s="29"/>
      <c r="I205" s="29"/>
      <c r="J205" s="29"/>
      <c r="K205" s="29"/>
      <c r="L205" s="29"/>
    </row>
    <row r="206" spans="5:12">
      <c r="E206" s="102"/>
      <c r="F206" s="102"/>
      <c r="G206" s="29"/>
      <c r="H206" s="29"/>
      <c r="I206" s="29"/>
      <c r="J206" s="29"/>
      <c r="K206" s="29"/>
      <c r="L206" s="29"/>
    </row>
    <row r="207" spans="5:12">
      <c r="E207" s="102"/>
      <c r="F207" s="102"/>
      <c r="G207" s="29"/>
      <c r="H207" s="29"/>
      <c r="I207" s="29"/>
      <c r="J207" s="29"/>
      <c r="K207" s="29"/>
      <c r="L207" s="29"/>
    </row>
    <row r="208" spans="5:12">
      <c r="E208" s="102"/>
      <c r="F208" s="102"/>
      <c r="G208" s="29"/>
      <c r="H208" s="29"/>
      <c r="I208" s="29"/>
      <c r="J208" s="29"/>
      <c r="K208" s="29"/>
      <c r="L208" s="29"/>
    </row>
    <row r="209" spans="5:12">
      <c r="E209" s="102"/>
      <c r="F209" s="102"/>
      <c r="G209" s="29"/>
      <c r="H209" s="29"/>
      <c r="I209" s="29"/>
      <c r="J209" s="29"/>
      <c r="K209" s="29"/>
      <c r="L209" s="29"/>
    </row>
    <row r="210" spans="5:12">
      <c r="E210" s="102"/>
      <c r="F210" s="102"/>
      <c r="G210" s="29"/>
      <c r="H210" s="29"/>
      <c r="I210" s="29"/>
      <c r="J210" s="29"/>
      <c r="K210" s="29"/>
      <c r="L210" s="29"/>
    </row>
    <row r="211" spans="5:12">
      <c r="E211" s="102"/>
      <c r="F211" s="102"/>
      <c r="G211" s="29"/>
      <c r="H211" s="29"/>
      <c r="I211" s="29"/>
      <c r="J211" s="29"/>
      <c r="K211" s="29"/>
      <c r="L211" s="29"/>
    </row>
    <row r="212" spans="5:12">
      <c r="E212" s="102"/>
      <c r="F212" s="102"/>
      <c r="G212" s="29"/>
      <c r="H212" s="29"/>
      <c r="I212" s="29"/>
      <c r="J212" s="29"/>
      <c r="K212" s="29"/>
      <c r="L212" s="29"/>
    </row>
    <row r="213" spans="5:12">
      <c r="E213" s="102"/>
      <c r="F213" s="102"/>
      <c r="G213" s="29"/>
      <c r="H213" s="29"/>
      <c r="I213" s="29"/>
      <c r="J213" s="29"/>
      <c r="K213" s="29"/>
      <c r="L213" s="29"/>
    </row>
    <row r="214" spans="5:12">
      <c r="E214" s="102"/>
      <c r="F214" s="102"/>
      <c r="G214" s="29"/>
      <c r="H214" s="29"/>
      <c r="I214" s="29"/>
      <c r="J214" s="29"/>
      <c r="K214" s="29"/>
      <c r="L214" s="29"/>
    </row>
    <row r="215" spans="5:12">
      <c r="E215" s="102"/>
      <c r="F215" s="102"/>
      <c r="G215" s="29"/>
      <c r="H215" s="29"/>
      <c r="I215" s="29"/>
      <c r="J215" s="29"/>
      <c r="K215" s="29"/>
      <c r="L215" s="29"/>
    </row>
    <row r="216" spans="5:12">
      <c r="E216" s="102"/>
      <c r="F216" s="102"/>
      <c r="G216" s="29"/>
      <c r="H216" s="29"/>
      <c r="I216" s="29"/>
      <c r="J216" s="29"/>
      <c r="K216" s="29"/>
      <c r="L216" s="29"/>
    </row>
    <row r="217" spans="5:12">
      <c r="E217" s="102"/>
      <c r="F217" s="102"/>
      <c r="G217" s="29"/>
      <c r="H217" s="29"/>
      <c r="I217" s="29"/>
      <c r="J217" s="29"/>
      <c r="K217" s="29"/>
      <c r="L217" s="29"/>
    </row>
    <row r="218" spans="5:12">
      <c r="E218" s="102"/>
      <c r="F218" s="102"/>
      <c r="G218" s="29"/>
      <c r="H218" s="29"/>
      <c r="I218" s="29"/>
      <c r="J218" s="29"/>
      <c r="K218" s="29"/>
      <c r="L218" s="29"/>
    </row>
    <row r="219" spans="5:12">
      <c r="E219" s="102"/>
      <c r="F219" s="102"/>
      <c r="G219" s="29"/>
      <c r="H219" s="29"/>
      <c r="I219" s="29"/>
      <c r="J219" s="29"/>
      <c r="K219" s="29"/>
      <c r="L219" s="29"/>
    </row>
    <row r="220" spans="5:12">
      <c r="E220" s="102"/>
      <c r="F220" s="102"/>
      <c r="G220" s="29"/>
      <c r="H220" s="29"/>
      <c r="I220" s="29"/>
      <c r="J220" s="29"/>
      <c r="K220" s="29"/>
      <c r="L220" s="29"/>
    </row>
    <row r="221" spans="5:12">
      <c r="E221" s="102"/>
      <c r="F221" s="102"/>
      <c r="G221" s="29"/>
      <c r="H221" s="29"/>
      <c r="I221" s="29"/>
      <c r="J221" s="29"/>
      <c r="K221" s="29"/>
      <c r="L221" s="29"/>
    </row>
    <row r="222" spans="5:12">
      <c r="E222" s="102"/>
      <c r="F222" s="102"/>
      <c r="G222" s="29"/>
      <c r="H222" s="29"/>
      <c r="I222" s="29"/>
      <c r="J222" s="29"/>
      <c r="K222" s="29"/>
      <c r="L222" s="29"/>
    </row>
    <row r="223" spans="5:12">
      <c r="E223" s="102"/>
      <c r="F223" s="102"/>
      <c r="G223" s="29"/>
      <c r="H223" s="29"/>
      <c r="I223" s="29"/>
      <c r="J223" s="29"/>
      <c r="K223" s="29"/>
      <c r="L223" s="29"/>
    </row>
    <row r="224" spans="5:12">
      <c r="E224" s="102"/>
      <c r="F224" s="102"/>
      <c r="G224" s="29"/>
      <c r="H224" s="29"/>
      <c r="I224" s="29"/>
      <c r="J224" s="29"/>
      <c r="K224" s="29"/>
      <c r="L224" s="29"/>
    </row>
    <row r="225" spans="5:12">
      <c r="E225" s="102"/>
      <c r="F225" s="102"/>
      <c r="G225" s="29"/>
      <c r="H225" s="29"/>
      <c r="I225" s="29"/>
      <c r="J225" s="29"/>
      <c r="K225" s="29"/>
      <c r="L225" s="29"/>
    </row>
    <row r="226" spans="5:12">
      <c r="E226" s="102"/>
      <c r="F226" s="102"/>
      <c r="G226" s="29"/>
      <c r="H226" s="29"/>
      <c r="I226" s="29"/>
      <c r="J226" s="29"/>
      <c r="K226" s="29"/>
      <c r="L226" s="29"/>
    </row>
    <row r="227" spans="5:12">
      <c r="E227" s="102"/>
      <c r="F227" s="102"/>
      <c r="G227" s="29"/>
      <c r="H227" s="29"/>
      <c r="I227" s="29"/>
      <c r="J227" s="29"/>
      <c r="K227" s="29"/>
      <c r="L227" s="29"/>
    </row>
    <row r="228" spans="5:12">
      <c r="E228" s="102"/>
      <c r="F228" s="102"/>
      <c r="G228" s="29"/>
      <c r="H228" s="29"/>
      <c r="I228" s="29"/>
      <c r="J228" s="29"/>
      <c r="K228" s="29"/>
      <c r="L228" s="29"/>
    </row>
    <row r="229" spans="5:12">
      <c r="E229" s="102"/>
      <c r="F229" s="102"/>
      <c r="G229" s="29"/>
      <c r="H229" s="29"/>
      <c r="I229" s="29"/>
      <c r="J229" s="29"/>
      <c r="K229" s="29"/>
      <c r="L229" s="29"/>
    </row>
    <row r="230" spans="5:12">
      <c r="E230" s="102"/>
      <c r="F230" s="102"/>
      <c r="G230" s="29"/>
      <c r="H230" s="29"/>
      <c r="I230" s="29"/>
      <c r="J230" s="29"/>
      <c r="K230" s="29"/>
      <c r="L230" s="29"/>
    </row>
    <row r="231" spans="5:12">
      <c r="E231" s="102"/>
      <c r="F231" s="102"/>
      <c r="G231" s="29"/>
      <c r="H231" s="29"/>
      <c r="I231" s="29"/>
      <c r="J231" s="29"/>
      <c r="K231" s="29"/>
      <c r="L231" s="29"/>
    </row>
    <row r="232" spans="5:12">
      <c r="E232" s="102"/>
      <c r="F232" s="102"/>
      <c r="G232" s="29"/>
      <c r="H232" s="29"/>
      <c r="I232" s="29"/>
      <c r="J232" s="29"/>
      <c r="K232" s="29"/>
      <c r="L232" s="29"/>
    </row>
    <row r="233" spans="5:12">
      <c r="E233" s="102"/>
      <c r="F233" s="102"/>
      <c r="G233" s="29"/>
      <c r="H233" s="29"/>
      <c r="I233" s="29"/>
      <c r="J233" s="29"/>
      <c r="K233" s="29"/>
      <c r="L233" s="29"/>
    </row>
    <row r="234" spans="5:12">
      <c r="E234" s="102"/>
      <c r="F234" s="102"/>
      <c r="G234" s="29"/>
      <c r="H234" s="29"/>
      <c r="I234" s="29"/>
      <c r="J234" s="29"/>
      <c r="K234" s="29"/>
      <c r="L234" s="29"/>
    </row>
    <row r="235" spans="5:12">
      <c r="E235" s="102"/>
      <c r="F235" s="102"/>
      <c r="G235" s="29"/>
      <c r="H235" s="29"/>
      <c r="I235" s="29"/>
      <c r="J235" s="29"/>
      <c r="K235" s="29"/>
      <c r="L235" s="29"/>
    </row>
    <row r="236" spans="5:12">
      <c r="E236" s="102"/>
      <c r="F236" s="102"/>
      <c r="G236" s="29"/>
      <c r="H236" s="29"/>
      <c r="I236" s="29"/>
      <c r="J236" s="29"/>
      <c r="K236" s="29"/>
      <c r="L236" s="29"/>
    </row>
    <row r="237" spans="5:12">
      <c r="E237" s="102"/>
      <c r="F237" s="102"/>
      <c r="G237" s="29"/>
      <c r="H237" s="29"/>
      <c r="I237" s="29"/>
      <c r="J237" s="29"/>
      <c r="K237" s="29"/>
      <c r="L237" s="29"/>
    </row>
    <row r="238" spans="5:12">
      <c r="E238" s="102"/>
      <c r="F238" s="102"/>
      <c r="G238" s="29"/>
      <c r="H238" s="29"/>
      <c r="I238" s="29"/>
      <c r="J238" s="29"/>
      <c r="K238" s="29"/>
      <c r="L238" s="29"/>
    </row>
    <row r="239" spans="5:12">
      <c r="E239" s="102"/>
      <c r="F239" s="102"/>
      <c r="G239" s="29"/>
      <c r="H239" s="29"/>
      <c r="I239" s="29"/>
      <c r="J239" s="29"/>
      <c r="K239" s="29"/>
      <c r="L239" s="29"/>
    </row>
    <row r="240" spans="5:12">
      <c r="E240" s="102"/>
      <c r="F240" s="102"/>
      <c r="G240" s="29"/>
      <c r="H240" s="29"/>
      <c r="I240" s="29"/>
      <c r="J240" s="29"/>
      <c r="K240" s="29"/>
      <c r="L240" s="29"/>
    </row>
    <row r="241" spans="5:12">
      <c r="E241" s="102"/>
      <c r="F241" s="102"/>
      <c r="G241" s="29"/>
      <c r="H241" s="29"/>
      <c r="I241" s="29"/>
      <c r="J241" s="29"/>
      <c r="K241" s="29"/>
      <c r="L241" s="29"/>
    </row>
    <row r="242" spans="5:12">
      <c r="E242" s="102"/>
      <c r="F242" s="102"/>
      <c r="G242" s="29"/>
      <c r="H242" s="29"/>
      <c r="I242" s="29"/>
      <c r="J242" s="29"/>
      <c r="K242" s="29"/>
      <c r="L242" s="29"/>
    </row>
    <row r="243" spans="5:12">
      <c r="E243" s="102"/>
      <c r="F243" s="102"/>
      <c r="G243" s="29"/>
      <c r="H243" s="29"/>
      <c r="I243" s="29"/>
      <c r="J243" s="29"/>
      <c r="K243" s="29"/>
      <c r="L243" s="29"/>
    </row>
    <row r="244" spans="5:12">
      <c r="E244" s="102"/>
      <c r="F244" s="102"/>
      <c r="G244" s="29"/>
      <c r="H244" s="29"/>
      <c r="I244" s="29"/>
      <c r="J244" s="29"/>
      <c r="K244" s="29"/>
      <c r="L244" s="29"/>
    </row>
    <row r="245" spans="5:12">
      <c r="E245" s="102"/>
      <c r="F245" s="102"/>
      <c r="G245" s="29"/>
      <c r="H245" s="29"/>
      <c r="I245" s="29"/>
      <c r="J245" s="29"/>
      <c r="K245" s="29"/>
      <c r="L245" s="29"/>
    </row>
    <row r="246" spans="5:12">
      <c r="E246" s="102"/>
      <c r="F246" s="102"/>
      <c r="G246" s="29"/>
      <c r="H246" s="29"/>
      <c r="I246" s="29"/>
      <c r="J246" s="29"/>
      <c r="K246" s="29"/>
      <c r="L246" s="29"/>
    </row>
    <row r="247" spans="5:12">
      <c r="E247" s="102"/>
      <c r="F247" s="102"/>
      <c r="G247" s="29"/>
      <c r="H247" s="29"/>
      <c r="I247" s="29"/>
      <c r="J247" s="29"/>
      <c r="K247" s="29"/>
      <c r="L247" s="29"/>
    </row>
    <row r="248" spans="5:12">
      <c r="E248" s="102"/>
      <c r="F248" s="102"/>
      <c r="G248" s="29"/>
      <c r="H248" s="29"/>
      <c r="I248" s="29"/>
      <c r="J248" s="29"/>
      <c r="K248" s="29"/>
      <c r="L248" s="29"/>
    </row>
    <row r="249" spans="5:12">
      <c r="E249" s="102"/>
      <c r="F249" s="102"/>
      <c r="G249" s="29"/>
      <c r="H249" s="29"/>
      <c r="I249" s="29"/>
      <c r="J249" s="29"/>
      <c r="K249" s="29"/>
      <c r="L249" s="29"/>
    </row>
    <row r="250" spans="5:12">
      <c r="E250" s="102"/>
      <c r="F250" s="102"/>
      <c r="G250" s="29"/>
      <c r="H250" s="29"/>
      <c r="I250" s="29"/>
      <c r="J250" s="29"/>
      <c r="K250" s="29"/>
      <c r="L250" s="29"/>
    </row>
    <row r="251" spans="5:12">
      <c r="E251" s="102"/>
      <c r="F251" s="102"/>
      <c r="G251" s="29"/>
      <c r="H251" s="29"/>
      <c r="I251" s="29"/>
      <c r="J251" s="29"/>
      <c r="K251" s="29"/>
      <c r="L251" s="29"/>
    </row>
    <row r="252" spans="5:12">
      <c r="E252" s="102"/>
      <c r="F252" s="102"/>
      <c r="G252" s="29"/>
      <c r="H252" s="29"/>
      <c r="I252" s="29"/>
      <c r="J252" s="29"/>
      <c r="K252" s="29"/>
      <c r="L252" s="29"/>
    </row>
    <row r="253" spans="5:12">
      <c r="E253" s="102"/>
      <c r="F253" s="102"/>
      <c r="G253" s="29"/>
      <c r="H253" s="29"/>
      <c r="I253" s="29"/>
      <c r="J253" s="29"/>
      <c r="K253" s="29"/>
      <c r="L253" s="29"/>
    </row>
    <row r="254" spans="5:12">
      <c r="E254" s="102"/>
      <c r="F254" s="102"/>
      <c r="G254" s="29"/>
      <c r="H254" s="29"/>
      <c r="I254" s="29"/>
      <c r="J254" s="29"/>
      <c r="K254" s="29"/>
      <c r="L254" s="29"/>
    </row>
    <row r="255" spans="5:12">
      <c r="E255" s="102"/>
      <c r="F255" s="102"/>
      <c r="G255" s="29"/>
      <c r="H255" s="29"/>
      <c r="I255" s="29"/>
      <c r="J255" s="29"/>
      <c r="K255" s="29"/>
      <c r="L255" s="29"/>
    </row>
    <row r="256" spans="5:12">
      <c r="E256" s="102"/>
      <c r="F256" s="102"/>
      <c r="G256" s="29"/>
      <c r="H256" s="29"/>
      <c r="I256" s="29"/>
      <c r="J256" s="29"/>
      <c r="K256" s="29"/>
      <c r="L256" s="29"/>
    </row>
    <row r="257" spans="5:12">
      <c r="E257" s="102"/>
      <c r="F257" s="102"/>
      <c r="G257" s="29"/>
      <c r="H257" s="29"/>
      <c r="I257" s="29"/>
      <c r="J257" s="29"/>
      <c r="K257" s="29"/>
      <c r="L257" s="29"/>
    </row>
    <row r="258" spans="5:12">
      <c r="E258" s="102"/>
      <c r="F258" s="102"/>
      <c r="G258" s="29"/>
      <c r="H258" s="29"/>
      <c r="I258" s="29"/>
      <c r="J258" s="29"/>
      <c r="K258" s="29"/>
      <c r="L258" s="29"/>
    </row>
    <row r="259" spans="5:12">
      <c r="E259" s="102"/>
      <c r="F259" s="102"/>
      <c r="G259" s="29"/>
      <c r="H259" s="29"/>
      <c r="I259" s="29"/>
      <c r="J259" s="29"/>
      <c r="K259" s="29"/>
      <c r="L259" s="29"/>
    </row>
    <row r="260" spans="5:12">
      <c r="E260" s="102"/>
      <c r="F260" s="102"/>
      <c r="G260" s="29"/>
      <c r="H260" s="29"/>
      <c r="I260" s="29"/>
      <c r="J260" s="29"/>
      <c r="K260" s="29"/>
      <c r="L260" s="29"/>
    </row>
    <row r="261" spans="5:12">
      <c r="E261" s="102"/>
      <c r="F261" s="102"/>
      <c r="G261" s="29"/>
      <c r="H261" s="29"/>
      <c r="I261" s="29"/>
      <c r="J261" s="29"/>
      <c r="K261" s="29"/>
      <c r="L261" s="29"/>
    </row>
    <row r="262" spans="5:12">
      <c r="E262" s="102"/>
      <c r="F262" s="102"/>
      <c r="G262" s="29"/>
      <c r="H262" s="29"/>
      <c r="I262" s="29"/>
      <c r="J262" s="29"/>
      <c r="K262" s="29"/>
      <c r="L262" s="29"/>
    </row>
    <row r="263" spans="5:12">
      <c r="E263" s="102"/>
      <c r="F263" s="102"/>
      <c r="G263" s="29"/>
      <c r="H263" s="29"/>
      <c r="I263" s="29"/>
      <c r="J263" s="29"/>
      <c r="K263" s="29"/>
      <c r="L263" s="29"/>
    </row>
    <row r="264" spans="5:12">
      <c r="E264" s="102"/>
      <c r="F264" s="102"/>
      <c r="G264" s="29"/>
      <c r="H264" s="29"/>
      <c r="I264" s="29"/>
      <c r="J264" s="29"/>
      <c r="K264" s="29"/>
      <c r="L264" s="29"/>
    </row>
    <row r="265" spans="5:12">
      <c r="E265" s="102"/>
      <c r="F265" s="102"/>
      <c r="G265" s="29"/>
      <c r="H265" s="29"/>
      <c r="I265" s="29"/>
      <c r="J265" s="29"/>
      <c r="K265" s="29"/>
      <c r="L265" s="29"/>
    </row>
    <row r="266" spans="5:12">
      <c r="E266" s="102"/>
      <c r="F266" s="102"/>
      <c r="G266" s="29"/>
      <c r="H266" s="29"/>
      <c r="I266" s="29"/>
      <c r="J266" s="29"/>
      <c r="K266" s="29"/>
      <c r="L266" s="29"/>
    </row>
    <row r="267" spans="5:12">
      <c r="E267" s="102"/>
      <c r="F267" s="102"/>
      <c r="G267" s="29"/>
      <c r="H267" s="29"/>
      <c r="I267" s="29"/>
      <c r="J267" s="29"/>
      <c r="K267" s="29"/>
      <c r="L267" s="29"/>
    </row>
    <row r="268" spans="5:12">
      <c r="E268" s="102"/>
      <c r="F268" s="102"/>
      <c r="G268" s="29"/>
      <c r="H268" s="29"/>
      <c r="I268" s="29"/>
      <c r="J268" s="29"/>
      <c r="K268" s="29"/>
      <c r="L268" s="29"/>
    </row>
    <row r="269" spans="5:12">
      <c r="E269" s="102"/>
      <c r="F269" s="102"/>
      <c r="G269" s="29"/>
      <c r="H269" s="29"/>
      <c r="I269" s="29"/>
      <c r="J269" s="29"/>
      <c r="K269" s="29"/>
      <c r="L269" s="29"/>
    </row>
    <row r="270" spans="5:12">
      <c r="E270" s="102"/>
      <c r="F270" s="102"/>
      <c r="G270" s="29"/>
      <c r="H270" s="29"/>
      <c r="I270" s="29"/>
      <c r="J270" s="29"/>
      <c r="K270" s="29"/>
      <c r="L270" s="29"/>
    </row>
    <row r="271" spans="5:12">
      <c r="E271" s="102"/>
      <c r="F271" s="102"/>
      <c r="G271" s="29"/>
      <c r="H271" s="29"/>
      <c r="I271" s="29"/>
      <c r="J271" s="29"/>
      <c r="K271" s="29"/>
      <c r="L271" s="29"/>
    </row>
    <row r="272" spans="5:12">
      <c r="E272" s="102"/>
      <c r="F272" s="102"/>
      <c r="G272" s="29"/>
      <c r="H272" s="29"/>
      <c r="I272" s="29"/>
      <c r="J272" s="29"/>
      <c r="K272" s="29"/>
      <c r="L272" s="29"/>
    </row>
    <row r="273" spans="5:12">
      <c r="E273" s="102"/>
      <c r="F273" s="102"/>
      <c r="G273" s="29"/>
      <c r="H273" s="29"/>
      <c r="I273" s="29"/>
      <c r="J273" s="29"/>
      <c r="K273" s="29"/>
      <c r="L273" s="29"/>
    </row>
    <row r="274" spans="5:12">
      <c r="E274" s="102"/>
      <c r="F274" s="102"/>
      <c r="G274" s="29"/>
      <c r="H274" s="29"/>
      <c r="I274" s="29"/>
      <c r="J274" s="29"/>
      <c r="K274" s="29"/>
      <c r="L274" s="29"/>
    </row>
    <row r="275" spans="5:12">
      <c r="E275" s="102"/>
      <c r="F275" s="102"/>
      <c r="G275" s="29"/>
      <c r="H275" s="29"/>
      <c r="I275" s="29"/>
      <c r="J275" s="29"/>
      <c r="K275" s="29"/>
      <c r="L275" s="29"/>
    </row>
    <row r="276" spans="5:12">
      <c r="E276" s="102"/>
      <c r="F276" s="102"/>
      <c r="G276" s="29"/>
      <c r="H276" s="29"/>
      <c r="I276" s="29"/>
      <c r="J276" s="29"/>
      <c r="K276" s="29"/>
      <c r="L276" s="29"/>
    </row>
    <row r="277" spans="5:12">
      <c r="E277" s="102"/>
      <c r="F277" s="102"/>
      <c r="G277" s="29"/>
      <c r="H277" s="29"/>
      <c r="I277" s="29"/>
      <c r="J277" s="29"/>
      <c r="K277" s="29"/>
      <c r="L277" s="29"/>
    </row>
    <row r="278" spans="5:12">
      <c r="E278" s="102"/>
      <c r="F278" s="102"/>
      <c r="G278" s="29"/>
      <c r="H278" s="29"/>
      <c r="I278" s="29"/>
      <c r="J278" s="29"/>
      <c r="K278" s="29"/>
      <c r="L278" s="29"/>
    </row>
    <row r="279" spans="5:12">
      <c r="E279" s="102"/>
      <c r="F279" s="102"/>
      <c r="G279" s="29"/>
      <c r="H279" s="29"/>
      <c r="I279" s="29"/>
      <c r="J279" s="29"/>
      <c r="K279" s="29"/>
      <c r="L279" s="29"/>
    </row>
    <row r="280" spans="5:12">
      <c r="E280" s="102"/>
      <c r="F280" s="102"/>
      <c r="G280" s="29"/>
      <c r="H280" s="29"/>
      <c r="I280" s="29"/>
      <c r="J280" s="29"/>
      <c r="K280" s="29"/>
      <c r="L280" s="29"/>
    </row>
    <row r="281" spans="5:12">
      <c r="E281" s="102"/>
      <c r="F281" s="102"/>
      <c r="G281" s="29"/>
      <c r="H281" s="29"/>
      <c r="I281" s="29"/>
      <c r="J281" s="29"/>
      <c r="K281" s="29"/>
      <c r="L281" s="29"/>
    </row>
    <row r="282" spans="5:12">
      <c r="E282" s="102"/>
      <c r="F282" s="102"/>
      <c r="G282" s="29"/>
      <c r="H282" s="29"/>
      <c r="I282" s="29"/>
      <c r="J282" s="29"/>
      <c r="K282" s="29"/>
      <c r="L282" s="29"/>
    </row>
    <row r="283" spans="5:12">
      <c r="E283" s="102"/>
      <c r="F283" s="102"/>
      <c r="G283" s="29"/>
      <c r="H283" s="29"/>
      <c r="I283" s="29"/>
      <c r="J283" s="29"/>
      <c r="K283" s="29"/>
      <c r="L283" s="29"/>
    </row>
    <row r="284" spans="5:12">
      <c r="E284" s="102"/>
      <c r="F284" s="102"/>
      <c r="G284" s="29"/>
      <c r="H284" s="29"/>
      <c r="I284" s="29"/>
      <c r="J284" s="29"/>
      <c r="K284" s="29"/>
      <c r="L284" s="29"/>
    </row>
    <row r="285" spans="5:12">
      <c r="E285" s="102"/>
      <c r="F285" s="102"/>
      <c r="G285" s="29"/>
      <c r="H285" s="29"/>
      <c r="I285" s="29"/>
      <c r="J285" s="29"/>
      <c r="K285" s="29"/>
      <c r="L285" s="29"/>
    </row>
    <row r="286" spans="5:12">
      <c r="E286" s="102"/>
      <c r="F286" s="102"/>
      <c r="G286" s="29"/>
      <c r="H286" s="29"/>
      <c r="I286" s="29"/>
      <c r="J286" s="29"/>
      <c r="K286" s="29"/>
      <c r="L286" s="29"/>
    </row>
    <row r="287" spans="5:12">
      <c r="E287" s="102"/>
      <c r="F287" s="102"/>
      <c r="G287" s="29"/>
      <c r="H287" s="29"/>
      <c r="I287" s="29"/>
      <c r="J287" s="29"/>
      <c r="K287" s="29"/>
      <c r="L287" s="29"/>
    </row>
    <row r="288" spans="5:12">
      <c r="E288" s="102"/>
      <c r="F288" s="102"/>
      <c r="G288" s="29"/>
      <c r="H288" s="29"/>
      <c r="I288" s="29"/>
      <c r="J288" s="29"/>
      <c r="K288" s="29"/>
      <c r="L288" s="29"/>
    </row>
    <row r="289" spans="5:12">
      <c r="E289" s="102"/>
      <c r="F289" s="102"/>
      <c r="G289" s="29"/>
      <c r="H289" s="29"/>
      <c r="I289" s="29"/>
      <c r="J289" s="29"/>
      <c r="K289" s="29"/>
      <c r="L289" s="29"/>
    </row>
    <row r="290" spans="5:12">
      <c r="E290" s="102"/>
      <c r="F290" s="102"/>
      <c r="G290" s="29"/>
      <c r="H290" s="29"/>
      <c r="I290" s="29"/>
      <c r="J290" s="29"/>
      <c r="K290" s="29"/>
      <c r="L290" s="29"/>
    </row>
    <row r="291" spans="5:12">
      <c r="E291" s="102"/>
      <c r="F291" s="102"/>
      <c r="G291" s="29"/>
      <c r="H291" s="29"/>
      <c r="I291" s="29"/>
      <c r="J291" s="29"/>
      <c r="K291" s="29"/>
      <c r="L291" s="29"/>
    </row>
    <row r="292" spans="5:12">
      <c r="E292" s="102"/>
      <c r="F292" s="102"/>
      <c r="G292" s="29"/>
      <c r="H292" s="29"/>
      <c r="I292" s="29"/>
      <c r="J292" s="29"/>
      <c r="K292" s="29"/>
      <c r="L292" s="29"/>
    </row>
    <row r="293" spans="5:12">
      <c r="E293" s="102"/>
      <c r="F293" s="102"/>
      <c r="G293" s="29"/>
      <c r="H293" s="29"/>
      <c r="I293" s="29"/>
      <c r="J293" s="29"/>
      <c r="K293" s="29"/>
      <c r="L293" s="29"/>
    </row>
    <row r="294" spans="5:12">
      <c r="E294" s="102"/>
      <c r="F294" s="102"/>
      <c r="G294" s="29"/>
      <c r="H294" s="29"/>
      <c r="I294" s="29"/>
      <c r="J294" s="29"/>
      <c r="K294" s="29"/>
      <c r="L294" s="29"/>
    </row>
    <row r="295" spans="5:12">
      <c r="E295" s="102"/>
      <c r="F295" s="102"/>
      <c r="G295" s="29"/>
      <c r="H295" s="29"/>
      <c r="I295" s="29"/>
      <c r="J295" s="29"/>
      <c r="K295" s="29"/>
      <c r="L295" s="29"/>
    </row>
    <row r="296" spans="5:12">
      <c r="E296" s="102"/>
      <c r="F296" s="102"/>
      <c r="G296" s="29"/>
      <c r="H296" s="29"/>
      <c r="I296" s="29"/>
      <c r="J296" s="29"/>
      <c r="K296" s="29"/>
      <c r="L296" s="29"/>
    </row>
    <row r="297" spans="5:12">
      <c r="E297" s="102"/>
      <c r="F297" s="102"/>
      <c r="G297" s="29"/>
      <c r="H297" s="29"/>
      <c r="I297" s="29"/>
      <c r="J297" s="29"/>
      <c r="K297" s="29"/>
      <c r="L297" s="29"/>
    </row>
    <row r="298" spans="5:12">
      <c r="E298" s="102"/>
      <c r="F298" s="102"/>
      <c r="G298" s="29"/>
      <c r="H298" s="29"/>
      <c r="I298" s="29"/>
      <c r="J298" s="29"/>
      <c r="K298" s="29"/>
      <c r="L298" s="29"/>
    </row>
    <row r="299" spans="5:12">
      <c r="E299" s="102"/>
      <c r="F299" s="102"/>
      <c r="G299" s="29"/>
      <c r="H299" s="29"/>
      <c r="I299" s="29"/>
      <c r="J299" s="29"/>
      <c r="K299" s="29"/>
      <c r="L299" s="29"/>
    </row>
    <row r="300" spans="5:12">
      <c r="E300" s="102"/>
      <c r="F300" s="102"/>
      <c r="G300" s="29"/>
      <c r="H300" s="29"/>
      <c r="I300" s="29"/>
      <c r="J300" s="29"/>
      <c r="K300" s="29"/>
      <c r="L300" s="29"/>
    </row>
    <row r="301" spans="5:12">
      <c r="E301" s="102"/>
      <c r="F301" s="102"/>
      <c r="G301" s="29"/>
      <c r="H301" s="29"/>
      <c r="I301" s="29"/>
      <c r="J301" s="29"/>
      <c r="K301" s="29"/>
      <c r="L301" s="29"/>
    </row>
    <row r="302" spans="5:12">
      <c r="E302" s="102"/>
      <c r="F302" s="102"/>
      <c r="G302" s="29"/>
      <c r="H302" s="29"/>
      <c r="I302" s="29"/>
      <c r="J302" s="29"/>
      <c r="K302" s="29"/>
      <c r="L302" s="29"/>
    </row>
    <row r="303" spans="5:12">
      <c r="E303" s="102"/>
      <c r="F303" s="102"/>
      <c r="G303" s="29"/>
      <c r="H303" s="29"/>
      <c r="I303" s="29"/>
      <c r="J303" s="29"/>
      <c r="K303" s="29"/>
      <c r="L303" s="29"/>
    </row>
    <row r="304" spans="5:12">
      <c r="E304" s="102"/>
      <c r="F304" s="102"/>
      <c r="G304" s="29"/>
      <c r="H304" s="29"/>
      <c r="I304" s="29"/>
      <c r="J304" s="29"/>
      <c r="K304" s="29"/>
      <c r="L304" s="29"/>
    </row>
    <row r="305" spans="5:12">
      <c r="E305" s="102"/>
      <c r="F305" s="102"/>
      <c r="G305" s="29"/>
      <c r="H305" s="29"/>
      <c r="I305" s="29"/>
      <c r="J305" s="29"/>
      <c r="K305" s="29"/>
      <c r="L305" s="29"/>
    </row>
    <row r="306" spans="5:12">
      <c r="E306" s="102"/>
      <c r="F306" s="102"/>
      <c r="G306" s="29"/>
      <c r="H306" s="29"/>
      <c r="I306" s="29"/>
      <c r="J306" s="29"/>
      <c r="K306" s="29"/>
      <c r="L306" s="29"/>
    </row>
    <row r="307" spans="5:12">
      <c r="E307" s="102"/>
      <c r="F307" s="102"/>
      <c r="G307" s="29"/>
      <c r="H307" s="29"/>
      <c r="I307" s="29"/>
      <c r="J307" s="29"/>
      <c r="K307" s="29"/>
      <c r="L307" s="29"/>
    </row>
    <row r="308" spans="5:12">
      <c r="E308" s="102"/>
      <c r="F308" s="102"/>
      <c r="G308" s="29"/>
      <c r="H308" s="29"/>
      <c r="I308" s="29"/>
      <c r="J308" s="29"/>
      <c r="K308" s="29"/>
      <c r="L308" s="29"/>
    </row>
    <row r="309" spans="5:12">
      <c r="E309" s="102"/>
      <c r="F309" s="102"/>
      <c r="G309" s="29"/>
      <c r="H309" s="29"/>
      <c r="I309" s="29"/>
      <c r="J309" s="29"/>
      <c r="K309" s="29"/>
      <c r="L309" s="29"/>
    </row>
    <row r="310" spans="5:12">
      <c r="E310" s="102"/>
      <c r="F310" s="102"/>
      <c r="G310" s="29"/>
      <c r="H310" s="29"/>
      <c r="I310" s="29"/>
      <c r="J310" s="29"/>
      <c r="K310" s="29"/>
      <c r="L310" s="29"/>
    </row>
    <row r="311" spans="5:12">
      <c r="E311" s="102"/>
      <c r="F311" s="102"/>
      <c r="G311" s="29"/>
      <c r="H311" s="29"/>
      <c r="I311" s="29"/>
      <c r="J311" s="29"/>
      <c r="K311" s="29"/>
      <c r="L311" s="29"/>
    </row>
    <row r="312" spans="5:12">
      <c r="E312" s="102"/>
      <c r="F312" s="102"/>
      <c r="G312" s="29"/>
      <c r="H312" s="29"/>
      <c r="I312" s="29"/>
      <c r="J312" s="29"/>
      <c r="K312" s="29"/>
      <c r="L312" s="29"/>
    </row>
    <row r="313" spans="5:12">
      <c r="E313" s="102"/>
      <c r="F313" s="102"/>
      <c r="G313" s="29"/>
      <c r="H313" s="29"/>
      <c r="I313" s="29"/>
      <c r="J313" s="29"/>
      <c r="K313" s="29"/>
      <c r="L313" s="29"/>
    </row>
    <row r="314" spans="5:12">
      <c r="E314" s="102"/>
      <c r="F314" s="102"/>
      <c r="G314" s="29"/>
      <c r="H314" s="29"/>
      <c r="I314" s="29"/>
      <c r="J314" s="29"/>
      <c r="K314" s="29"/>
      <c r="L314" s="29"/>
    </row>
    <row r="315" spans="5:12">
      <c r="E315" s="102"/>
      <c r="F315" s="102"/>
      <c r="G315" s="29"/>
      <c r="H315" s="29"/>
      <c r="I315" s="29"/>
      <c r="J315" s="29"/>
      <c r="K315" s="29"/>
      <c r="L315" s="29"/>
    </row>
  </sheetData>
  <sheetProtection algorithmName="SHA-512" hashValue="Im30LHSge7rja9nEX090YZTsTAQkLM+mDMySw25QaYWvqdCL1S+UOllYcoQe2s7vkZ7incytGrUKy2uBPyHqcQ==" saltValue="f81tsWV4HnfSXw4/Qw+tWw==" spinCount="100000" sheet="1" objects="1" scenarios="1"/>
  <mergeCells count="21">
    <mergeCell ref="A60:B60"/>
    <mergeCell ref="A74:B74"/>
    <mergeCell ref="A76:B76"/>
    <mergeCell ref="A82:B82"/>
    <mergeCell ref="A88:B88"/>
    <mergeCell ref="A46:B46"/>
    <mergeCell ref="G12:I12"/>
    <mergeCell ref="J12:L12"/>
    <mergeCell ref="A13:B14"/>
    <mergeCell ref="C13:C14"/>
    <mergeCell ref="D13:D14"/>
    <mergeCell ref="E13:E14"/>
    <mergeCell ref="F13:F14"/>
    <mergeCell ref="G13:G14"/>
    <mergeCell ref="H13:H14"/>
    <mergeCell ref="I13:I14"/>
    <mergeCell ref="J13:J14"/>
    <mergeCell ref="K13:K14"/>
    <mergeCell ref="L13:L14"/>
    <mergeCell ref="A15:B15"/>
    <mergeCell ref="A39:B39"/>
  </mergeCells>
  <pageMargins left="0.70866141732283472" right="0.70866141732283472" top="0.74803149606299213" bottom="0.74803149606299213" header="0.31496062992125984" footer="0.31496062992125984"/>
  <pageSetup paperSize="9" scale="58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C680D9-8057-477E-B047-A6D8DED5DC0F}">
  <dimension ref="A5:M315"/>
  <sheetViews>
    <sheetView topLeftCell="A10" zoomScale="115" zoomScaleNormal="115" workbookViewId="0">
      <selection activeCell="G26" sqref="G26"/>
    </sheetView>
  </sheetViews>
  <sheetFormatPr baseColWidth="10" defaultRowHeight="11.25"/>
  <cols>
    <col min="1" max="1" width="52.140625" style="29" customWidth="1"/>
    <col min="2" max="2" width="11.42578125" style="29"/>
    <col min="3" max="4" width="12.5703125" style="29" customWidth="1"/>
    <col min="5" max="5" width="18" style="103" customWidth="1"/>
    <col min="6" max="6" width="15.7109375" style="103" customWidth="1"/>
    <col min="7" max="7" width="19" style="28" customWidth="1"/>
    <col min="8" max="8" width="16.7109375" style="28" customWidth="1"/>
    <col min="9" max="9" width="15.5703125" style="28" customWidth="1"/>
    <col min="10" max="10" width="19" style="28" customWidth="1"/>
    <col min="11" max="11" width="16.7109375" style="28" customWidth="1"/>
    <col min="12" max="12" width="15.85546875" style="28" customWidth="1"/>
    <col min="13" max="13" width="14.7109375" style="29" bestFit="1" customWidth="1"/>
    <col min="14" max="253" width="11.42578125" style="29"/>
    <col min="254" max="254" width="12" style="29" customWidth="1"/>
    <col min="255" max="255" width="11.42578125" style="29"/>
    <col min="256" max="256" width="6.140625" style="29" customWidth="1"/>
    <col min="257" max="257" width="7.42578125" style="29" customWidth="1"/>
    <col min="258" max="258" width="24.7109375" style="29" customWidth="1"/>
    <col min="259" max="260" width="12.5703125" style="29" customWidth="1"/>
    <col min="261" max="261" width="18" style="29" customWidth="1"/>
    <col min="262" max="262" width="15.7109375" style="29" customWidth="1"/>
    <col min="263" max="263" width="19" style="29" customWidth="1"/>
    <col min="264" max="264" width="16.7109375" style="29" customWidth="1"/>
    <col min="265" max="265" width="15.5703125" style="29" customWidth="1"/>
    <col min="266" max="266" width="19" style="29" customWidth="1"/>
    <col min="267" max="267" width="16.7109375" style="29" customWidth="1"/>
    <col min="268" max="268" width="15.85546875" style="29" customWidth="1"/>
    <col min="269" max="269" width="14.7109375" style="29" bestFit="1" customWidth="1"/>
    <col min="270" max="509" width="11.42578125" style="29"/>
    <col min="510" max="510" width="12" style="29" customWidth="1"/>
    <col min="511" max="511" width="11.42578125" style="29"/>
    <col min="512" max="512" width="6.140625" style="29" customWidth="1"/>
    <col min="513" max="513" width="7.42578125" style="29" customWidth="1"/>
    <col min="514" max="514" width="24.7109375" style="29" customWidth="1"/>
    <col min="515" max="516" width="12.5703125" style="29" customWidth="1"/>
    <col min="517" max="517" width="18" style="29" customWidth="1"/>
    <col min="518" max="518" width="15.7109375" style="29" customWidth="1"/>
    <col min="519" max="519" width="19" style="29" customWidth="1"/>
    <col min="520" max="520" width="16.7109375" style="29" customWidth="1"/>
    <col min="521" max="521" width="15.5703125" style="29" customWidth="1"/>
    <col min="522" max="522" width="19" style="29" customWidth="1"/>
    <col min="523" max="523" width="16.7109375" style="29" customWidth="1"/>
    <col min="524" max="524" width="15.85546875" style="29" customWidth="1"/>
    <col min="525" max="525" width="14.7109375" style="29" bestFit="1" customWidth="1"/>
    <col min="526" max="765" width="11.42578125" style="29"/>
    <col min="766" max="766" width="12" style="29" customWidth="1"/>
    <col min="767" max="767" width="11.42578125" style="29"/>
    <col min="768" max="768" width="6.140625" style="29" customWidth="1"/>
    <col min="769" max="769" width="7.42578125" style="29" customWidth="1"/>
    <col min="770" max="770" width="24.7109375" style="29" customWidth="1"/>
    <col min="771" max="772" width="12.5703125" style="29" customWidth="1"/>
    <col min="773" max="773" width="18" style="29" customWidth="1"/>
    <col min="774" max="774" width="15.7109375" style="29" customWidth="1"/>
    <col min="775" max="775" width="19" style="29" customWidth="1"/>
    <col min="776" max="776" width="16.7109375" style="29" customWidth="1"/>
    <col min="777" max="777" width="15.5703125" style="29" customWidth="1"/>
    <col min="778" max="778" width="19" style="29" customWidth="1"/>
    <col min="779" max="779" width="16.7109375" style="29" customWidth="1"/>
    <col min="780" max="780" width="15.85546875" style="29" customWidth="1"/>
    <col min="781" max="781" width="14.7109375" style="29" bestFit="1" customWidth="1"/>
    <col min="782" max="1021" width="11.42578125" style="29"/>
    <col min="1022" max="1022" width="12" style="29" customWidth="1"/>
    <col min="1023" max="1023" width="11.42578125" style="29"/>
    <col min="1024" max="1024" width="6.140625" style="29" customWidth="1"/>
    <col min="1025" max="1025" width="7.42578125" style="29" customWidth="1"/>
    <col min="1026" max="1026" width="24.7109375" style="29" customWidth="1"/>
    <col min="1027" max="1028" width="12.5703125" style="29" customWidth="1"/>
    <col min="1029" max="1029" width="18" style="29" customWidth="1"/>
    <col min="1030" max="1030" width="15.7109375" style="29" customWidth="1"/>
    <col min="1031" max="1031" width="19" style="29" customWidth="1"/>
    <col min="1032" max="1032" width="16.7109375" style="29" customWidth="1"/>
    <col min="1033" max="1033" width="15.5703125" style="29" customWidth="1"/>
    <col min="1034" max="1034" width="19" style="29" customWidth="1"/>
    <col min="1035" max="1035" width="16.7109375" style="29" customWidth="1"/>
    <col min="1036" max="1036" width="15.85546875" style="29" customWidth="1"/>
    <col min="1037" max="1037" width="14.7109375" style="29" bestFit="1" customWidth="1"/>
    <col min="1038" max="1277" width="11.42578125" style="29"/>
    <col min="1278" max="1278" width="12" style="29" customWidth="1"/>
    <col min="1279" max="1279" width="11.42578125" style="29"/>
    <col min="1280" max="1280" width="6.140625" style="29" customWidth="1"/>
    <col min="1281" max="1281" width="7.42578125" style="29" customWidth="1"/>
    <col min="1282" max="1282" width="24.7109375" style="29" customWidth="1"/>
    <col min="1283" max="1284" width="12.5703125" style="29" customWidth="1"/>
    <col min="1285" max="1285" width="18" style="29" customWidth="1"/>
    <col min="1286" max="1286" width="15.7109375" style="29" customWidth="1"/>
    <col min="1287" max="1287" width="19" style="29" customWidth="1"/>
    <col min="1288" max="1288" width="16.7109375" style="29" customWidth="1"/>
    <col min="1289" max="1289" width="15.5703125" style="29" customWidth="1"/>
    <col min="1290" max="1290" width="19" style="29" customWidth="1"/>
    <col min="1291" max="1291" width="16.7109375" style="29" customWidth="1"/>
    <col min="1292" max="1292" width="15.85546875" style="29" customWidth="1"/>
    <col min="1293" max="1293" width="14.7109375" style="29" bestFit="1" customWidth="1"/>
    <col min="1294" max="1533" width="11.42578125" style="29"/>
    <col min="1534" max="1534" width="12" style="29" customWidth="1"/>
    <col min="1535" max="1535" width="11.42578125" style="29"/>
    <col min="1536" max="1536" width="6.140625" style="29" customWidth="1"/>
    <col min="1537" max="1537" width="7.42578125" style="29" customWidth="1"/>
    <col min="1538" max="1538" width="24.7109375" style="29" customWidth="1"/>
    <col min="1539" max="1540" width="12.5703125" style="29" customWidth="1"/>
    <col min="1541" max="1541" width="18" style="29" customWidth="1"/>
    <col min="1542" max="1542" width="15.7109375" style="29" customWidth="1"/>
    <col min="1543" max="1543" width="19" style="29" customWidth="1"/>
    <col min="1544" max="1544" width="16.7109375" style="29" customWidth="1"/>
    <col min="1545" max="1545" width="15.5703125" style="29" customWidth="1"/>
    <col min="1546" max="1546" width="19" style="29" customWidth="1"/>
    <col min="1547" max="1547" width="16.7109375" style="29" customWidth="1"/>
    <col min="1548" max="1548" width="15.85546875" style="29" customWidth="1"/>
    <col min="1549" max="1549" width="14.7109375" style="29" bestFit="1" customWidth="1"/>
    <col min="1550" max="1789" width="11.42578125" style="29"/>
    <col min="1790" max="1790" width="12" style="29" customWidth="1"/>
    <col min="1791" max="1791" width="11.42578125" style="29"/>
    <col min="1792" max="1792" width="6.140625" style="29" customWidth="1"/>
    <col min="1793" max="1793" width="7.42578125" style="29" customWidth="1"/>
    <col min="1794" max="1794" width="24.7109375" style="29" customWidth="1"/>
    <col min="1795" max="1796" width="12.5703125" style="29" customWidth="1"/>
    <col min="1797" max="1797" width="18" style="29" customWidth="1"/>
    <col min="1798" max="1798" width="15.7109375" style="29" customWidth="1"/>
    <col min="1799" max="1799" width="19" style="29" customWidth="1"/>
    <col min="1800" max="1800" width="16.7109375" style="29" customWidth="1"/>
    <col min="1801" max="1801" width="15.5703125" style="29" customWidth="1"/>
    <col min="1802" max="1802" width="19" style="29" customWidth="1"/>
    <col min="1803" max="1803" width="16.7109375" style="29" customWidth="1"/>
    <col min="1804" max="1804" width="15.85546875" style="29" customWidth="1"/>
    <col min="1805" max="1805" width="14.7109375" style="29" bestFit="1" customWidth="1"/>
    <col min="1806" max="2045" width="11.42578125" style="29"/>
    <col min="2046" max="2046" width="12" style="29" customWidth="1"/>
    <col min="2047" max="2047" width="11.42578125" style="29"/>
    <col min="2048" max="2048" width="6.140625" style="29" customWidth="1"/>
    <col min="2049" max="2049" width="7.42578125" style="29" customWidth="1"/>
    <col min="2050" max="2050" width="24.7109375" style="29" customWidth="1"/>
    <col min="2051" max="2052" width="12.5703125" style="29" customWidth="1"/>
    <col min="2053" max="2053" width="18" style="29" customWidth="1"/>
    <col min="2054" max="2054" width="15.7109375" style="29" customWidth="1"/>
    <col min="2055" max="2055" width="19" style="29" customWidth="1"/>
    <col min="2056" max="2056" width="16.7109375" style="29" customWidth="1"/>
    <col min="2057" max="2057" width="15.5703125" style="29" customWidth="1"/>
    <col min="2058" max="2058" width="19" style="29" customWidth="1"/>
    <col min="2059" max="2059" width="16.7109375" style="29" customWidth="1"/>
    <col min="2060" max="2060" width="15.85546875" style="29" customWidth="1"/>
    <col min="2061" max="2061" width="14.7109375" style="29" bestFit="1" customWidth="1"/>
    <col min="2062" max="2301" width="11.42578125" style="29"/>
    <col min="2302" max="2302" width="12" style="29" customWidth="1"/>
    <col min="2303" max="2303" width="11.42578125" style="29"/>
    <col min="2304" max="2304" width="6.140625" style="29" customWidth="1"/>
    <col min="2305" max="2305" width="7.42578125" style="29" customWidth="1"/>
    <col min="2306" max="2306" width="24.7109375" style="29" customWidth="1"/>
    <col min="2307" max="2308" width="12.5703125" style="29" customWidth="1"/>
    <col min="2309" max="2309" width="18" style="29" customWidth="1"/>
    <col min="2310" max="2310" width="15.7109375" style="29" customWidth="1"/>
    <col min="2311" max="2311" width="19" style="29" customWidth="1"/>
    <col min="2312" max="2312" width="16.7109375" style="29" customWidth="1"/>
    <col min="2313" max="2313" width="15.5703125" style="29" customWidth="1"/>
    <col min="2314" max="2314" width="19" style="29" customWidth="1"/>
    <col min="2315" max="2315" width="16.7109375" style="29" customWidth="1"/>
    <col min="2316" max="2316" width="15.85546875" style="29" customWidth="1"/>
    <col min="2317" max="2317" width="14.7109375" style="29" bestFit="1" customWidth="1"/>
    <col min="2318" max="2557" width="11.42578125" style="29"/>
    <col min="2558" max="2558" width="12" style="29" customWidth="1"/>
    <col min="2559" max="2559" width="11.42578125" style="29"/>
    <col min="2560" max="2560" width="6.140625" style="29" customWidth="1"/>
    <col min="2561" max="2561" width="7.42578125" style="29" customWidth="1"/>
    <col min="2562" max="2562" width="24.7109375" style="29" customWidth="1"/>
    <col min="2563" max="2564" width="12.5703125" style="29" customWidth="1"/>
    <col min="2565" max="2565" width="18" style="29" customWidth="1"/>
    <col min="2566" max="2566" width="15.7109375" style="29" customWidth="1"/>
    <col min="2567" max="2567" width="19" style="29" customWidth="1"/>
    <col min="2568" max="2568" width="16.7109375" style="29" customWidth="1"/>
    <col min="2569" max="2569" width="15.5703125" style="29" customWidth="1"/>
    <col min="2570" max="2570" width="19" style="29" customWidth="1"/>
    <col min="2571" max="2571" width="16.7109375" style="29" customWidth="1"/>
    <col min="2572" max="2572" width="15.85546875" style="29" customWidth="1"/>
    <col min="2573" max="2573" width="14.7109375" style="29" bestFit="1" customWidth="1"/>
    <col min="2574" max="2813" width="11.42578125" style="29"/>
    <col min="2814" max="2814" width="12" style="29" customWidth="1"/>
    <col min="2815" max="2815" width="11.42578125" style="29"/>
    <col min="2816" max="2816" width="6.140625" style="29" customWidth="1"/>
    <col min="2817" max="2817" width="7.42578125" style="29" customWidth="1"/>
    <col min="2818" max="2818" width="24.7109375" style="29" customWidth="1"/>
    <col min="2819" max="2820" width="12.5703125" style="29" customWidth="1"/>
    <col min="2821" max="2821" width="18" style="29" customWidth="1"/>
    <col min="2822" max="2822" width="15.7109375" style="29" customWidth="1"/>
    <col min="2823" max="2823" width="19" style="29" customWidth="1"/>
    <col min="2824" max="2824" width="16.7109375" style="29" customWidth="1"/>
    <col min="2825" max="2825" width="15.5703125" style="29" customWidth="1"/>
    <col min="2826" max="2826" width="19" style="29" customWidth="1"/>
    <col min="2827" max="2827" width="16.7109375" style="29" customWidth="1"/>
    <col min="2828" max="2828" width="15.85546875" style="29" customWidth="1"/>
    <col min="2829" max="2829" width="14.7109375" style="29" bestFit="1" customWidth="1"/>
    <col min="2830" max="3069" width="11.42578125" style="29"/>
    <col min="3070" max="3070" width="12" style="29" customWidth="1"/>
    <col min="3071" max="3071" width="11.42578125" style="29"/>
    <col min="3072" max="3072" width="6.140625" style="29" customWidth="1"/>
    <col min="3073" max="3073" width="7.42578125" style="29" customWidth="1"/>
    <col min="3074" max="3074" width="24.7109375" style="29" customWidth="1"/>
    <col min="3075" max="3076" width="12.5703125" style="29" customWidth="1"/>
    <col min="3077" max="3077" width="18" style="29" customWidth="1"/>
    <col min="3078" max="3078" width="15.7109375" style="29" customWidth="1"/>
    <col min="3079" max="3079" width="19" style="29" customWidth="1"/>
    <col min="3080" max="3080" width="16.7109375" style="29" customWidth="1"/>
    <col min="3081" max="3081" width="15.5703125" style="29" customWidth="1"/>
    <col min="3082" max="3082" width="19" style="29" customWidth="1"/>
    <col min="3083" max="3083" width="16.7109375" style="29" customWidth="1"/>
    <col min="3084" max="3084" width="15.85546875" style="29" customWidth="1"/>
    <col min="3085" max="3085" width="14.7109375" style="29" bestFit="1" customWidth="1"/>
    <col min="3086" max="3325" width="11.42578125" style="29"/>
    <col min="3326" max="3326" width="12" style="29" customWidth="1"/>
    <col min="3327" max="3327" width="11.42578125" style="29"/>
    <col min="3328" max="3328" width="6.140625" style="29" customWidth="1"/>
    <col min="3329" max="3329" width="7.42578125" style="29" customWidth="1"/>
    <col min="3330" max="3330" width="24.7109375" style="29" customWidth="1"/>
    <col min="3331" max="3332" width="12.5703125" style="29" customWidth="1"/>
    <col min="3333" max="3333" width="18" style="29" customWidth="1"/>
    <col min="3334" max="3334" width="15.7109375" style="29" customWidth="1"/>
    <col min="3335" max="3335" width="19" style="29" customWidth="1"/>
    <col min="3336" max="3336" width="16.7109375" style="29" customWidth="1"/>
    <col min="3337" max="3337" width="15.5703125" style="29" customWidth="1"/>
    <col min="3338" max="3338" width="19" style="29" customWidth="1"/>
    <col min="3339" max="3339" width="16.7109375" style="29" customWidth="1"/>
    <col min="3340" max="3340" width="15.85546875" style="29" customWidth="1"/>
    <col min="3341" max="3341" width="14.7109375" style="29" bestFit="1" customWidth="1"/>
    <col min="3342" max="3581" width="11.42578125" style="29"/>
    <col min="3582" max="3582" width="12" style="29" customWidth="1"/>
    <col min="3583" max="3583" width="11.42578125" style="29"/>
    <col min="3584" max="3584" width="6.140625" style="29" customWidth="1"/>
    <col min="3585" max="3585" width="7.42578125" style="29" customWidth="1"/>
    <col min="3586" max="3586" width="24.7109375" style="29" customWidth="1"/>
    <col min="3587" max="3588" width="12.5703125" style="29" customWidth="1"/>
    <col min="3589" max="3589" width="18" style="29" customWidth="1"/>
    <col min="3590" max="3590" width="15.7109375" style="29" customWidth="1"/>
    <col min="3591" max="3591" width="19" style="29" customWidth="1"/>
    <col min="3592" max="3592" width="16.7109375" style="29" customWidth="1"/>
    <col min="3593" max="3593" width="15.5703125" style="29" customWidth="1"/>
    <col min="3594" max="3594" width="19" style="29" customWidth="1"/>
    <col min="3595" max="3595" width="16.7109375" style="29" customWidth="1"/>
    <col min="3596" max="3596" width="15.85546875" style="29" customWidth="1"/>
    <col min="3597" max="3597" width="14.7109375" style="29" bestFit="1" customWidth="1"/>
    <col min="3598" max="3837" width="11.42578125" style="29"/>
    <col min="3838" max="3838" width="12" style="29" customWidth="1"/>
    <col min="3839" max="3839" width="11.42578125" style="29"/>
    <col min="3840" max="3840" width="6.140625" style="29" customWidth="1"/>
    <col min="3841" max="3841" width="7.42578125" style="29" customWidth="1"/>
    <col min="3842" max="3842" width="24.7109375" style="29" customWidth="1"/>
    <col min="3843" max="3844" width="12.5703125" style="29" customWidth="1"/>
    <col min="3845" max="3845" width="18" style="29" customWidth="1"/>
    <col min="3846" max="3846" width="15.7109375" style="29" customWidth="1"/>
    <col min="3847" max="3847" width="19" style="29" customWidth="1"/>
    <col min="3848" max="3848" width="16.7109375" style="29" customWidth="1"/>
    <col min="3849" max="3849" width="15.5703125" style="29" customWidth="1"/>
    <col min="3850" max="3850" width="19" style="29" customWidth="1"/>
    <col min="3851" max="3851" width="16.7109375" style="29" customWidth="1"/>
    <col min="3852" max="3852" width="15.85546875" style="29" customWidth="1"/>
    <col min="3853" max="3853" width="14.7109375" style="29" bestFit="1" customWidth="1"/>
    <col min="3854" max="4093" width="11.42578125" style="29"/>
    <col min="4094" max="4094" width="12" style="29" customWidth="1"/>
    <col min="4095" max="4095" width="11.42578125" style="29"/>
    <col min="4096" max="4096" width="6.140625" style="29" customWidth="1"/>
    <col min="4097" max="4097" width="7.42578125" style="29" customWidth="1"/>
    <col min="4098" max="4098" width="24.7109375" style="29" customWidth="1"/>
    <col min="4099" max="4100" width="12.5703125" style="29" customWidth="1"/>
    <col min="4101" max="4101" width="18" style="29" customWidth="1"/>
    <col min="4102" max="4102" width="15.7109375" style="29" customWidth="1"/>
    <col min="4103" max="4103" width="19" style="29" customWidth="1"/>
    <col min="4104" max="4104" width="16.7109375" style="29" customWidth="1"/>
    <col min="4105" max="4105" width="15.5703125" style="29" customWidth="1"/>
    <col min="4106" max="4106" width="19" style="29" customWidth="1"/>
    <col min="4107" max="4107" width="16.7109375" style="29" customWidth="1"/>
    <col min="4108" max="4108" width="15.85546875" style="29" customWidth="1"/>
    <col min="4109" max="4109" width="14.7109375" style="29" bestFit="1" customWidth="1"/>
    <col min="4110" max="4349" width="11.42578125" style="29"/>
    <col min="4350" max="4350" width="12" style="29" customWidth="1"/>
    <col min="4351" max="4351" width="11.42578125" style="29"/>
    <col min="4352" max="4352" width="6.140625" style="29" customWidth="1"/>
    <col min="4353" max="4353" width="7.42578125" style="29" customWidth="1"/>
    <col min="4354" max="4354" width="24.7109375" style="29" customWidth="1"/>
    <col min="4355" max="4356" width="12.5703125" style="29" customWidth="1"/>
    <col min="4357" max="4357" width="18" style="29" customWidth="1"/>
    <col min="4358" max="4358" width="15.7109375" style="29" customWidth="1"/>
    <col min="4359" max="4359" width="19" style="29" customWidth="1"/>
    <col min="4360" max="4360" width="16.7109375" style="29" customWidth="1"/>
    <col min="4361" max="4361" width="15.5703125" style="29" customWidth="1"/>
    <col min="4362" max="4362" width="19" style="29" customWidth="1"/>
    <col min="4363" max="4363" width="16.7109375" style="29" customWidth="1"/>
    <col min="4364" max="4364" width="15.85546875" style="29" customWidth="1"/>
    <col min="4365" max="4365" width="14.7109375" style="29" bestFit="1" customWidth="1"/>
    <col min="4366" max="4605" width="11.42578125" style="29"/>
    <col min="4606" max="4606" width="12" style="29" customWidth="1"/>
    <col min="4607" max="4607" width="11.42578125" style="29"/>
    <col min="4608" max="4608" width="6.140625" style="29" customWidth="1"/>
    <col min="4609" max="4609" width="7.42578125" style="29" customWidth="1"/>
    <col min="4610" max="4610" width="24.7109375" style="29" customWidth="1"/>
    <col min="4611" max="4612" width="12.5703125" style="29" customWidth="1"/>
    <col min="4613" max="4613" width="18" style="29" customWidth="1"/>
    <col min="4614" max="4614" width="15.7109375" style="29" customWidth="1"/>
    <col min="4615" max="4615" width="19" style="29" customWidth="1"/>
    <col min="4616" max="4616" width="16.7109375" style="29" customWidth="1"/>
    <col min="4617" max="4617" width="15.5703125" style="29" customWidth="1"/>
    <col min="4618" max="4618" width="19" style="29" customWidth="1"/>
    <col min="4619" max="4619" width="16.7109375" style="29" customWidth="1"/>
    <col min="4620" max="4620" width="15.85546875" style="29" customWidth="1"/>
    <col min="4621" max="4621" width="14.7109375" style="29" bestFit="1" customWidth="1"/>
    <col min="4622" max="4861" width="11.42578125" style="29"/>
    <col min="4862" max="4862" width="12" style="29" customWidth="1"/>
    <col min="4863" max="4863" width="11.42578125" style="29"/>
    <col min="4864" max="4864" width="6.140625" style="29" customWidth="1"/>
    <col min="4865" max="4865" width="7.42578125" style="29" customWidth="1"/>
    <col min="4866" max="4866" width="24.7109375" style="29" customWidth="1"/>
    <col min="4867" max="4868" width="12.5703125" style="29" customWidth="1"/>
    <col min="4869" max="4869" width="18" style="29" customWidth="1"/>
    <col min="4870" max="4870" width="15.7109375" style="29" customWidth="1"/>
    <col min="4871" max="4871" width="19" style="29" customWidth="1"/>
    <col min="4872" max="4872" width="16.7109375" style="29" customWidth="1"/>
    <col min="4873" max="4873" width="15.5703125" style="29" customWidth="1"/>
    <col min="4874" max="4874" width="19" style="29" customWidth="1"/>
    <col min="4875" max="4875" width="16.7109375" style="29" customWidth="1"/>
    <col min="4876" max="4876" width="15.85546875" style="29" customWidth="1"/>
    <col min="4877" max="4877" width="14.7109375" style="29" bestFit="1" customWidth="1"/>
    <col min="4878" max="5117" width="11.42578125" style="29"/>
    <col min="5118" max="5118" width="12" style="29" customWidth="1"/>
    <col min="5119" max="5119" width="11.42578125" style="29"/>
    <col min="5120" max="5120" width="6.140625" style="29" customWidth="1"/>
    <col min="5121" max="5121" width="7.42578125" style="29" customWidth="1"/>
    <col min="5122" max="5122" width="24.7109375" style="29" customWidth="1"/>
    <col min="5123" max="5124" width="12.5703125" style="29" customWidth="1"/>
    <col min="5125" max="5125" width="18" style="29" customWidth="1"/>
    <col min="5126" max="5126" width="15.7109375" style="29" customWidth="1"/>
    <col min="5127" max="5127" width="19" style="29" customWidth="1"/>
    <col min="5128" max="5128" width="16.7109375" style="29" customWidth="1"/>
    <col min="5129" max="5129" width="15.5703125" style="29" customWidth="1"/>
    <col min="5130" max="5130" width="19" style="29" customWidth="1"/>
    <col min="5131" max="5131" width="16.7109375" style="29" customWidth="1"/>
    <col min="5132" max="5132" width="15.85546875" style="29" customWidth="1"/>
    <col min="5133" max="5133" width="14.7109375" style="29" bestFit="1" customWidth="1"/>
    <col min="5134" max="5373" width="11.42578125" style="29"/>
    <col min="5374" max="5374" width="12" style="29" customWidth="1"/>
    <col min="5375" max="5375" width="11.42578125" style="29"/>
    <col min="5376" max="5376" width="6.140625" style="29" customWidth="1"/>
    <col min="5377" max="5377" width="7.42578125" style="29" customWidth="1"/>
    <col min="5378" max="5378" width="24.7109375" style="29" customWidth="1"/>
    <col min="5379" max="5380" width="12.5703125" style="29" customWidth="1"/>
    <col min="5381" max="5381" width="18" style="29" customWidth="1"/>
    <col min="5382" max="5382" width="15.7109375" style="29" customWidth="1"/>
    <col min="5383" max="5383" width="19" style="29" customWidth="1"/>
    <col min="5384" max="5384" width="16.7109375" style="29" customWidth="1"/>
    <col min="5385" max="5385" width="15.5703125" style="29" customWidth="1"/>
    <col min="5386" max="5386" width="19" style="29" customWidth="1"/>
    <col min="5387" max="5387" width="16.7109375" style="29" customWidth="1"/>
    <col min="5388" max="5388" width="15.85546875" style="29" customWidth="1"/>
    <col min="5389" max="5389" width="14.7109375" style="29" bestFit="1" customWidth="1"/>
    <col min="5390" max="5629" width="11.42578125" style="29"/>
    <col min="5630" max="5630" width="12" style="29" customWidth="1"/>
    <col min="5631" max="5631" width="11.42578125" style="29"/>
    <col min="5632" max="5632" width="6.140625" style="29" customWidth="1"/>
    <col min="5633" max="5633" width="7.42578125" style="29" customWidth="1"/>
    <col min="5634" max="5634" width="24.7109375" style="29" customWidth="1"/>
    <col min="5635" max="5636" width="12.5703125" style="29" customWidth="1"/>
    <col min="5637" max="5637" width="18" style="29" customWidth="1"/>
    <col min="5638" max="5638" width="15.7109375" style="29" customWidth="1"/>
    <col min="5639" max="5639" width="19" style="29" customWidth="1"/>
    <col min="5640" max="5640" width="16.7109375" style="29" customWidth="1"/>
    <col min="5641" max="5641" width="15.5703125" style="29" customWidth="1"/>
    <col min="5642" max="5642" width="19" style="29" customWidth="1"/>
    <col min="5643" max="5643" width="16.7109375" style="29" customWidth="1"/>
    <col min="5644" max="5644" width="15.85546875" style="29" customWidth="1"/>
    <col min="5645" max="5645" width="14.7109375" style="29" bestFit="1" customWidth="1"/>
    <col min="5646" max="5885" width="11.42578125" style="29"/>
    <col min="5886" max="5886" width="12" style="29" customWidth="1"/>
    <col min="5887" max="5887" width="11.42578125" style="29"/>
    <col min="5888" max="5888" width="6.140625" style="29" customWidth="1"/>
    <col min="5889" max="5889" width="7.42578125" style="29" customWidth="1"/>
    <col min="5890" max="5890" width="24.7109375" style="29" customWidth="1"/>
    <col min="5891" max="5892" width="12.5703125" style="29" customWidth="1"/>
    <col min="5893" max="5893" width="18" style="29" customWidth="1"/>
    <col min="5894" max="5894" width="15.7109375" style="29" customWidth="1"/>
    <col min="5895" max="5895" width="19" style="29" customWidth="1"/>
    <col min="5896" max="5896" width="16.7109375" style="29" customWidth="1"/>
    <col min="5897" max="5897" width="15.5703125" style="29" customWidth="1"/>
    <col min="5898" max="5898" width="19" style="29" customWidth="1"/>
    <col min="5899" max="5899" width="16.7109375" style="29" customWidth="1"/>
    <col min="5900" max="5900" width="15.85546875" style="29" customWidth="1"/>
    <col min="5901" max="5901" width="14.7109375" style="29" bestFit="1" customWidth="1"/>
    <col min="5902" max="6141" width="11.42578125" style="29"/>
    <col min="6142" max="6142" width="12" style="29" customWidth="1"/>
    <col min="6143" max="6143" width="11.42578125" style="29"/>
    <col min="6144" max="6144" width="6.140625" style="29" customWidth="1"/>
    <col min="6145" max="6145" width="7.42578125" style="29" customWidth="1"/>
    <col min="6146" max="6146" width="24.7109375" style="29" customWidth="1"/>
    <col min="6147" max="6148" width="12.5703125" style="29" customWidth="1"/>
    <col min="6149" max="6149" width="18" style="29" customWidth="1"/>
    <col min="6150" max="6150" width="15.7109375" style="29" customWidth="1"/>
    <col min="6151" max="6151" width="19" style="29" customWidth="1"/>
    <col min="6152" max="6152" width="16.7109375" style="29" customWidth="1"/>
    <col min="6153" max="6153" width="15.5703125" style="29" customWidth="1"/>
    <col min="6154" max="6154" width="19" style="29" customWidth="1"/>
    <col min="6155" max="6155" width="16.7109375" style="29" customWidth="1"/>
    <col min="6156" max="6156" width="15.85546875" style="29" customWidth="1"/>
    <col min="6157" max="6157" width="14.7109375" style="29" bestFit="1" customWidth="1"/>
    <col min="6158" max="6397" width="11.42578125" style="29"/>
    <col min="6398" max="6398" width="12" style="29" customWidth="1"/>
    <col min="6399" max="6399" width="11.42578125" style="29"/>
    <col min="6400" max="6400" width="6.140625" style="29" customWidth="1"/>
    <col min="6401" max="6401" width="7.42578125" style="29" customWidth="1"/>
    <col min="6402" max="6402" width="24.7109375" style="29" customWidth="1"/>
    <col min="6403" max="6404" width="12.5703125" style="29" customWidth="1"/>
    <col min="6405" max="6405" width="18" style="29" customWidth="1"/>
    <col min="6406" max="6406" width="15.7109375" style="29" customWidth="1"/>
    <col min="6407" max="6407" width="19" style="29" customWidth="1"/>
    <col min="6408" max="6408" width="16.7109375" style="29" customWidth="1"/>
    <col min="6409" max="6409" width="15.5703125" style="29" customWidth="1"/>
    <col min="6410" max="6410" width="19" style="29" customWidth="1"/>
    <col min="6411" max="6411" width="16.7109375" style="29" customWidth="1"/>
    <col min="6412" max="6412" width="15.85546875" style="29" customWidth="1"/>
    <col min="6413" max="6413" width="14.7109375" style="29" bestFit="1" customWidth="1"/>
    <col min="6414" max="6653" width="11.42578125" style="29"/>
    <col min="6654" max="6654" width="12" style="29" customWidth="1"/>
    <col min="6655" max="6655" width="11.42578125" style="29"/>
    <col min="6656" max="6656" width="6.140625" style="29" customWidth="1"/>
    <col min="6657" max="6657" width="7.42578125" style="29" customWidth="1"/>
    <col min="6658" max="6658" width="24.7109375" style="29" customWidth="1"/>
    <col min="6659" max="6660" width="12.5703125" style="29" customWidth="1"/>
    <col min="6661" max="6661" width="18" style="29" customWidth="1"/>
    <col min="6662" max="6662" width="15.7109375" style="29" customWidth="1"/>
    <col min="6663" max="6663" width="19" style="29" customWidth="1"/>
    <col min="6664" max="6664" width="16.7109375" style="29" customWidth="1"/>
    <col min="6665" max="6665" width="15.5703125" style="29" customWidth="1"/>
    <col min="6666" max="6666" width="19" style="29" customWidth="1"/>
    <col min="6667" max="6667" width="16.7109375" style="29" customWidth="1"/>
    <col min="6668" max="6668" width="15.85546875" style="29" customWidth="1"/>
    <col min="6669" max="6669" width="14.7109375" style="29" bestFit="1" customWidth="1"/>
    <col min="6670" max="6909" width="11.42578125" style="29"/>
    <col min="6910" max="6910" width="12" style="29" customWidth="1"/>
    <col min="6911" max="6911" width="11.42578125" style="29"/>
    <col min="6912" max="6912" width="6.140625" style="29" customWidth="1"/>
    <col min="6913" max="6913" width="7.42578125" style="29" customWidth="1"/>
    <col min="6914" max="6914" width="24.7109375" style="29" customWidth="1"/>
    <col min="6915" max="6916" width="12.5703125" style="29" customWidth="1"/>
    <col min="6917" max="6917" width="18" style="29" customWidth="1"/>
    <col min="6918" max="6918" width="15.7109375" style="29" customWidth="1"/>
    <col min="6919" max="6919" width="19" style="29" customWidth="1"/>
    <col min="6920" max="6920" width="16.7109375" style="29" customWidth="1"/>
    <col min="6921" max="6921" width="15.5703125" style="29" customWidth="1"/>
    <col min="6922" max="6922" width="19" style="29" customWidth="1"/>
    <col min="6923" max="6923" width="16.7109375" style="29" customWidth="1"/>
    <col min="6924" max="6924" width="15.85546875" style="29" customWidth="1"/>
    <col min="6925" max="6925" width="14.7109375" style="29" bestFit="1" customWidth="1"/>
    <col min="6926" max="7165" width="11.42578125" style="29"/>
    <col min="7166" max="7166" width="12" style="29" customWidth="1"/>
    <col min="7167" max="7167" width="11.42578125" style="29"/>
    <col min="7168" max="7168" width="6.140625" style="29" customWidth="1"/>
    <col min="7169" max="7169" width="7.42578125" style="29" customWidth="1"/>
    <col min="7170" max="7170" width="24.7109375" style="29" customWidth="1"/>
    <col min="7171" max="7172" width="12.5703125" style="29" customWidth="1"/>
    <col min="7173" max="7173" width="18" style="29" customWidth="1"/>
    <col min="7174" max="7174" width="15.7109375" style="29" customWidth="1"/>
    <col min="7175" max="7175" width="19" style="29" customWidth="1"/>
    <col min="7176" max="7176" width="16.7109375" style="29" customWidth="1"/>
    <col min="7177" max="7177" width="15.5703125" style="29" customWidth="1"/>
    <col min="7178" max="7178" width="19" style="29" customWidth="1"/>
    <col min="7179" max="7179" width="16.7109375" style="29" customWidth="1"/>
    <col min="7180" max="7180" width="15.85546875" style="29" customWidth="1"/>
    <col min="7181" max="7181" width="14.7109375" style="29" bestFit="1" customWidth="1"/>
    <col min="7182" max="7421" width="11.42578125" style="29"/>
    <col min="7422" max="7422" width="12" style="29" customWidth="1"/>
    <col min="7423" max="7423" width="11.42578125" style="29"/>
    <col min="7424" max="7424" width="6.140625" style="29" customWidth="1"/>
    <col min="7425" max="7425" width="7.42578125" style="29" customWidth="1"/>
    <col min="7426" max="7426" width="24.7109375" style="29" customWidth="1"/>
    <col min="7427" max="7428" width="12.5703125" style="29" customWidth="1"/>
    <col min="7429" max="7429" width="18" style="29" customWidth="1"/>
    <col min="7430" max="7430" width="15.7109375" style="29" customWidth="1"/>
    <col min="7431" max="7431" width="19" style="29" customWidth="1"/>
    <col min="7432" max="7432" width="16.7109375" style="29" customWidth="1"/>
    <col min="7433" max="7433" width="15.5703125" style="29" customWidth="1"/>
    <col min="7434" max="7434" width="19" style="29" customWidth="1"/>
    <col min="7435" max="7435" width="16.7109375" style="29" customWidth="1"/>
    <col min="7436" max="7436" width="15.85546875" style="29" customWidth="1"/>
    <col min="7437" max="7437" width="14.7109375" style="29" bestFit="1" customWidth="1"/>
    <col min="7438" max="7677" width="11.42578125" style="29"/>
    <col min="7678" max="7678" width="12" style="29" customWidth="1"/>
    <col min="7679" max="7679" width="11.42578125" style="29"/>
    <col min="7680" max="7680" width="6.140625" style="29" customWidth="1"/>
    <col min="7681" max="7681" width="7.42578125" style="29" customWidth="1"/>
    <col min="7682" max="7682" width="24.7109375" style="29" customWidth="1"/>
    <col min="7683" max="7684" width="12.5703125" style="29" customWidth="1"/>
    <col min="7685" max="7685" width="18" style="29" customWidth="1"/>
    <col min="7686" max="7686" width="15.7109375" style="29" customWidth="1"/>
    <col min="7687" max="7687" width="19" style="29" customWidth="1"/>
    <col min="7688" max="7688" width="16.7109375" style="29" customWidth="1"/>
    <col min="7689" max="7689" width="15.5703125" style="29" customWidth="1"/>
    <col min="7690" max="7690" width="19" style="29" customWidth="1"/>
    <col min="7691" max="7691" width="16.7109375" style="29" customWidth="1"/>
    <col min="7692" max="7692" width="15.85546875" style="29" customWidth="1"/>
    <col min="7693" max="7693" width="14.7109375" style="29" bestFit="1" customWidth="1"/>
    <col min="7694" max="7933" width="11.42578125" style="29"/>
    <col min="7934" max="7934" width="12" style="29" customWidth="1"/>
    <col min="7935" max="7935" width="11.42578125" style="29"/>
    <col min="7936" max="7936" width="6.140625" style="29" customWidth="1"/>
    <col min="7937" max="7937" width="7.42578125" style="29" customWidth="1"/>
    <col min="7938" max="7938" width="24.7109375" style="29" customWidth="1"/>
    <col min="7939" max="7940" width="12.5703125" style="29" customWidth="1"/>
    <col min="7941" max="7941" width="18" style="29" customWidth="1"/>
    <col min="7942" max="7942" width="15.7109375" style="29" customWidth="1"/>
    <col min="7943" max="7943" width="19" style="29" customWidth="1"/>
    <col min="7944" max="7944" width="16.7109375" style="29" customWidth="1"/>
    <col min="7945" max="7945" width="15.5703125" style="29" customWidth="1"/>
    <col min="7946" max="7946" width="19" style="29" customWidth="1"/>
    <col min="7947" max="7947" width="16.7109375" style="29" customWidth="1"/>
    <col min="7948" max="7948" width="15.85546875" style="29" customWidth="1"/>
    <col min="7949" max="7949" width="14.7109375" style="29" bestFit="1" customWidth="1"/>
    <col min="7950" max="8189" width="11.42578125" style="29"/>
    <col min="8190" max="8190" width="12" style="29" customWidth="1"/>
    <col min="8191" max="8191" width="11.42578125" style="29"/>
    <col min="8192" max="8192" width="6.140625" style="29" customWidth="1"/>
    <col min="8193" max="8193" width="7.42578125" style="29" customWidth="1"/>
    <col min="8194" max="8194" width="24.7109375" style="29" customWidth="1"/>
    <col min="8195" max="8196" width="12.5703125" style="29" customWidth="1"/>
    <col min="8197" max="8197" width="18" style="29" customWidth="1"/>
    <col min="8198" max="8198" width="15.7109375" style="29" customWidth="1"/>
    <col min="8199" max="8199" width="19" style="29" customWidth="1"/>
    <col min="8200" max="8200" width="16.7109375" style="29" customWidth="1"/>
    <col min="8201" max="8201" width="15.5703125" style="29" customWidth="1"/>
    <col min="8202" max="8202" width="19" style="29" customWidth="1"/>
    <col min="8203" max="8203" width="16.7109375" style="29" customWidth="1"/>
    <col min="8204" max="8204" width="15.85546875" style="29" customWidth="1"/>
    <col min="8205" max="8205" width="14.7109375" style="29" bestFit="1" customWidth="1"/>
    <col min="8206" max="8445" width="11.42578125" style="29"/>
    <col min="8446" max="8446" width="12" style="29" customWidth="1"/>
    <col min="8447" max="8447" width="11.42578125" style="29"/>
    <col min="8448" max="8448" width="6.140625" style="29" customWidth="1"/>
    <col min="8449" max="8449" width="7.42578125" style="29" customWidth="1"/>
    <col min="8450" max="8450" width="24.7109375" style="29" customWidth="1"/>
    <col min="8451" max="8452" width="12.5703125" style="29" customWidth="1"/>
    <col min="8453" max="8453" width="18" style="29" customWidth="1"/>
    <col min="8454" max="8454" width="15.7109375" style="29" customWidth="1"/>
    <col min="8455" max="8455" width="19" style="29" customWidth="1"/>
    <col min="8456" max="8456" width="16.7109375" style="29" customWidth="1"/>
    <col min="8457" max="8457" width="15.5703125" style="29" customWidth="1"/>
    <col min="8458" max="8458" width="19" style="29" customWidth="1"/>
    <col min="8459" max="8459" width="16.7109375" style="29" customWidth="1"/>
    <col min="8460" max="8460" width="15.85546875" style="29" customWidth="1"/>
    <col min="8461" max="8461" width="14.7109375" style="29" bestFit="1" customWidth="1"/>
    <col min="8462" max="8701" width="11.42578125" style="29"/>
    <col min="8702" max="8702" width="12" style="29" customWidth="1"/>
    <col min="8703" max="8703" width="11.42578125" style="29"/>
    <col min="8704" max="8704" width="6.140625" style="29" customWidth="1"/>
    <col min="8705" max="8705" width="7.42578125" style="29" customWidth="1"/>
    <col min="8706" max="8706" width="24.7109375" style="29" customWidth="1"/>
    <col min="8707" max="8708" width="12.5703125" style="29" customWidth="1"/>
    <col min="8709" max="8709" width="18" style="29" customWidth="1"/>
    <col min="8710" max="8710" width="15.7109375" style="29" customWidth="1"/>
    <col min="8711" max="8711" width="19" style="29" customWidth="1"/>
    <col min="8712" max="8712" width="16.7109375" style="29" customWidth="1"/>
    <col min="8713" max="8713" width="15.5703125" style="29" customWidth="1"/>
    <col min="8714" max="8714" width="19" style="29" customWidth="1"/>
    <col min="8715" max="8715" width="16.7109375" style="29" customWidth="1"/>
    <col min="8716" max="8716" width="15.85546875" style="29" customWidth="1"/>
    <col min="8717" max="8717" width="14.7109375" style="29" bestFit="1" customWidth="1"/>
    <col min="8718" max="8957" width="11.42578125" style="29"/>
    <col min="8958" max="8958" width="12" style="29" customWidth="1"/>
    <col min="8959" max="8959" width="11.42578125" style="29"/>
    <col min="8960" max="8960" width="6.140625" style="29" customWidth="1"/>
    <col min="8961" max="8961" width="7.42578125" style="29" customWidth="1"/>
    <col min="8962" max="8962" width="24.7109375" style="29" customWidth="1"/>
    <col min="8963" max="8964" width="12.5703125" style="29" customWidth="1"/>
    <col min="8965" max="8965" width="18" style="29" customWidth="1"/>
    <col min="8966" max="8966" width="15.7109375" style="29" customWidth="1"/>
    <col min="8967" max="8967" width="19" style="29" customWidth="1"/>
    <col min="8968" max="8968" width="16.7109375" style="29" customWidth="1"/>
    <col min="8969" max="8969" width="15.5703125" style="29" customWidth="1"/>
    <col min="8970" max="8970" width="19" style="29" customWidth="1"/>
    <col min="8971" max="8971" width="16.7109375" style="29" customWidth="1"/>
    <col min="8972" max="8972" width="15.85546875" style="29" customWidth="1"/>
    <col min="8973" max="8973" width="14.7109375" style="29" bestFit="1" customWidth="1"/>
    <col min="8974" max="9213" width="11.42578125" style="29"/>
    <col min="9214" max="9214" width="12" style="29" customWidth="1"/>
    <col min="9215" max="9215" width="11.42578125" style="29"/>
    <col min="9216" max="9216" width="6.140625" style="29" customWidth="1"/>
    <col min="9217" max="9217" width="7.42578125" style="29" customWidth="1"/>
    <col min="9218" max="9218" width="24.7109375" style="29" customWidth="1"/>
    <col min="9219" max="9220" width="12.5703125" style="29" customWidth="1"/>
    <col min="9221" max="9221" width="18" style="29" customWidth="1"/>
    <col min="9222" max="9222" width="15.7109375" style="29" customWidth="1"/>
    <col min="9223" max="9223" width="19" style="29" customWidth="1"/>
    <col min="9224" max="9224" width="16.7109375" style="29" customWidth="1"/>
    <col min="9225" max="9225" width="15.5703125" style="29" customWidth="1"/>
    <col min="9226" max="9226" width="19" style="29" customWidth="1"/>
    <col min="9227" max="9227" width="16.7109375" style="29" customWidth="1"/>
    <col min="9228" max="9228" width="15.85546875" style="29" customWidth="1"/>
    <col min="9229" max="9229" width="14.7109375" style="29" bestFit="1" customWidth="1"/>
    <col min="9230" max="9469" width="11.42578125" style="29"/>
    <col min="9470" max="9470" width="12" style="29" customWidth="1"/>
    <col min="9471" max="9471" width="11.42578125" style="29"/>
    <col min="9472" max="9472" width="6.140625" style="29" customWidth="1"/>
    <col min="9473" max="9473" width="7.42578125" style="29" customWidth="1"/>
    <col min="9474" max="9474" width="24.7109375" style="29" customWidth="1"/>
    <col min="9475" max="9476" width="12.5703125" style="29" customWidth="1"/>
    <col min="9477" max="9477" width="18" style="29" customWidth="1"/>
    <col min="9478" max="9478" width="15.7109375" style="29" customWidth="1"/>
    <col min="9479" max="9479" width="19" style="29" customWidth="1"/>
    <col min="9480" max="9480" width="16.7109375" style="29" customWidth="1"/>
    <col min="9481" max="9481" width="15.5703125" style="29" customWidth="1"/>
    <col min="9482" max="9482" width="19" style="29" customWidth="1"/>
    <col min="9483" max="9483" width="16.7109375" style="29" customWidth="1"/>
    <col min="9484" max="9484" width="15.85546875" style="29" customWidth="1"/>
    <col min="9485" max="9485" width="14.7109375" style="29" bestFit="1" customWidth="1"/>
    <col min="9486" max="9725" width="11.42578125" style="29"/>
    <col min="9726" max="9726" width="12" style="29" customWidth="1"/>
    <col min="9727" max="9727" width="11.42578125" style="29"/>
    <col min="9728" max="9728" width="6.140625" style="29" customWidth="1"/>
    <col min="9729" max="9729" width="7.42578125" style="29" customWidth="1"/>
    <col min="9730" max="9730" width="24.7109375" style="29" customWidth="1"/>
    <col min="9731" max="9732" width="12.5703125" style="29" customWidth="1"/>
    <col min="9733" max="9733" width="18" style="29" customWidth="1"/>
    <col min="9734" max="9734" width="15.7109375" style="29" customWidth="1"/>
    <col min="9735" max="9735" width="19" style="29" customWidth="1"/>
    <col min="9736" max="9736" width="16.7109375" style="29" customWidth="1"/>
    <col min="9737" max="9737" width="15.5703125" style="29" customWidth="1"/>
    <col min="9738" max="9738" width="19" style="29" customWidth="1"/>
    <col min="9739" max="9739" width="16.7109375" style="29" customWidth="1"/>
    <col min="9740" max="9740" width="15.85546875" style="29" customWidth="1"/>
    <col min="9741" max="9741" width="14.7109375" style="29" bestFit="1" customWidth="1"/>
    <col min="9742" max="9981" width="11.42578125" style="29"/>
    <col min="9982" max="9982" width="12" style="29" customWidth="1"/>
    <col min="9983" max="9983" width="11.42578125" style="29"/>
    <col min="9984" max="9984" width="6.140625" style="29" customWidth="1"/>
    <col min="9985" max="9985" width="7.42578125" style="29" customWidth="1"/>
    <col min="9986" max="9986" width="24.7109375" style="29" customWidth="1"/>
    <col min="9987" max="9988" width="12.5703125" style="29" customWidth="1"/>
    <col min="9989" max="9989" width="18" style="29" customWidth="1"/>
    <col min="9990" max="9990" width="15.7109375" style="29" customWidth="1"/>
    <col min="9991" max="9991" width="19" style="29" customWidth="1"/>
    <col min="9992" max="9992" width="16.7109375" style="29" customWidth="1"/>
    <col min="9993" max="9993" width="15.5703125" style="29" customWidth="1"/>
    <col min="9994" max="9994" width="19" style="29" customWidth="1"/>
    <col min="9995" max="9995" width="16.7109375" style="29" customWidth="1"/>
    <col min="9996" max="9996" width="15.85546875" style="29" customWidth="1"/>
    <col min="9997" max="9997" width="14.7109375" style="29" bestFit="1" customWidth="1"/>
    <col min="9998" max="10237" width="11.42578125" style="29"/>
    <col min="10238" max="10238" width="12" style="29" customWidth="1"/>
    <col min="10239" max="10239" width="11.42578125" style="29"/>
    <col min="10240" max="10240" width="6.140625" style="29" customWidth="1"/>
    <col min="10241" max="10241" width="7.42578125" style="29" customWidth="1"/>
    <col min="10242" max="10242" width="24.7109375" style="29" customWidth="1"/>
    <col min="10243" max="10244" width="12.5703125" style="29" customWidth="1"/>
    <col min="10245" max="10245" width="18" style="29" customWidth="1"/>
    <col min="10246" max="10246" width="15.7109375" style="29" customWidth="1"/>
    <col min="10247" max="10247" width="19" style="29" customWidth="1"/>
    <col min="10248" max="10248" width="16.7109375" style="29" customWidth="1"/>
    <col min="10249" max="10249" width="15.5703125" style="29" customWidth="1"/>
    <col min="10250" max="10250" width="19" style="29" customWidth="1"/>
    <col min="10251" max="10251" width="16.7109375" style="29" customWidth="1"/>
    <col min="10252" max="10252" width="15.85546875" style="29" customWidth="1"/>
    <col min="10253" max="10253" width="14.7109375" style="29" bestFit="1" customWidth="1"/>
    <col min="10254" max="10493" width="11.42578125" style="29"/>
    <col min="10494" max="10494" width="12" style="29" customWidth="1"/>
    <col min="10495" max="10495" width="11.42578125" style="29"/>
    <col min="10496" max="10496" width="6.140625" style="29" customWidth="1"/>
    <col min="10497" max="10497" width="7.42578125" style="29" customWidth="1"/>
    <col min="10498" max="10498" width="24.7109375" style="29" customWidth="1"/>
    <col min="10499" max="10500" width="12.5703125" style="29" customWidth="1"/>
    <col min="10501" max="10501" width="18" style="29" customWidth="1"/>
    <col min="10502" max="10502" width="15.7109375" style="29" customWidth="1"/>
    <col min="10503" max="10503" width="19" style="29" customWidth="1"/>
    <col min="10504" max="10504" width="16.7109375" style="29" customWidth="1"/>
    <col min="10505" max="10505" width="15.5703125" style="29" customWidth="1"/>
    <col min="10506" max="10506" width="19" style="29" customWidth="1"/>
    <col min="10507" max="10507" width="16.7109375" style="29" customWidth="1"/>
    <col min="10508" max="10508" width="15.85546875" style="29" customWidth="1"/>
    <col min="10509" max="10509" width="14.7109375" style="29" bestFit="1" customWidth="1"/>
    <col min="10510" max="10749" width="11.42578125" style="29"/>
    <col min="10750" max="10750" width="12" style="29" customWidth="1"/>
    <col min="10751" max="10751" width="11.42578125" style="29"/>
    <col min="10752" max="10752" width="6.140625" style="29" customWidth="1"/>
    <col min="10753" max="10753" width="7.42578125" style="29" customWidth="1"/>
    <col min="10754" max="10754" width="24.7109375" style="29" customWidth="1"/>
    <col min="10755" max="10756" width="12.5703125" style="29" customWidth="1"/>
    <col min="10757" max="10757" width="18" style="29" customWidth="1"/>
    <col min="10758" max="10758" width="15.7109375" style="29" customWidth="1"/>
    <col min="10759" max="10759" width="19" style="29" customWidth="1"/>
    <col min="10760" max="10760" width="16.7109375" style="29" customWidth="1"/>
    <col min="10761" max="10761" width="15.5703125" style="29" customWidth="1"/>
    <col min="10762" max="10762" width="19" style="29" customWidth="1"/>
    <col min="10763" max="10763" width="16.7109375" style="29" customWidth="1"/>
    <col min="10764" max="10764" width="15.85546875" style="29" customWidth="1"/>
    <col min="10765" max="10765" width="14.7109375" style="29" bestFit="1" customWidth="1"/>
    <col min="10766" max="11005" width="11.42578125" style="29"/>
    <col min="11006" max="11006" width="12" style="29" customWidth="1"/>
    <col min="11007" max="11007" width="11.42578125" style="29"/>
    <col min="11008" max="11008" width="6.140625" style="29" customWidth="1"/>
    <col min="11009" max="11009" width="7.42578125" style="29" customWidth="1"/>
    <col min="11010" max="11010" width="24.7109375" style="29" customWidth="1"/>
    <col min="11011" max="11012" width="12.5703125" style="29" customWidth="1"/>
    <col min="11013" max="11013" width="18" style="29" customWidth="1"/>
    <col min="11014" max="11014" width="15.7109375" style="29" customWidth="1"/>
    <col min="11015" max="11015" width="19" style="29" customWidth="1"/>
    <col min="11016" max="11016" width="16.7109375" style="29" customWidth="1"/>
    <col min="11017" max="11017" width="15.5703125" style="29" customWidth="1"/>
    <col min="11018" max="11018" width="19" style="29" customWidth="1"/>
    <col min="11019" max="11019" width="16.7109375" style="29" customWidth="1"/>
    <col min="11020" max="11020" width="15.85546875" style="29" customWidth="1"/>
    <col min="11021" max="11021" width="14.7109375" style="29" bestFit="1" customWidth="1"/>
    <col min="11022" max="11261" width="11.42578125" style="29"/>
    <col min="11262" max="11262" width="12" style="29" customWidth="1"/>
    <col min="11263" max="11263" width="11.42578125" style="29"/>
    <col min="11264" max="11264" width="6.140625" style="29" customWidth="1"/>
    <col min="11265" max="11265" width="7.42578125" style="29" customWidth="1"/>
    <col min="11266" max="11266" width="24.7109375" style="29" customWidth="1"/>
    <col min="11267" max="11268" width="12.5703125" style="29" customWidth="1"/>
    <col min="11269" max="11269" width="18" style="29" customWidth="1"/>
    <col min="11270" max="11270" width="15.7109375" style="29" customWidth="1"/>
    <col min="11271" max="11271" width="19" style="29" customWidth="1"/>
    <col min="11272" max="11272" width="16.7109375" style="29" customWidth="1"/>
    <col min="11273" max="11273" width="15.5703125" style="29" customWidth="1"/>
    <col min="11274" max="11274" width="19" style="29" customWidth="1"/>
    <col min="11275" max="11275" width="16.7109375" style="29" customWidth="1"/>
    <col min="11276" max="11276" width="15.85546875" style="29" customWidth="1"/>
    <col min="11277" max="11277" width="14.7109375" style="29" bestFit="1" customWidth="1"/>
    <col min="11278" max="11517" width="11.42578125" style="29"/>
    <col min="11518" max="11518" width="12" style="29" customWidth="1"/>
    <col min="11519" max="11519" width="11.42578125" style="29"/>
    <col min="11520" max="11520" width="6.140625" style="29" customWidth="1"/>
    <col min="11521" max="11521" width="7.42578125" style="29" customWidth="1"/>
    <col min="11522" max="11522" width="24.7109375" style="29" customWidth="1"/>
    <col min="11523" max="11524" width="12.5703125" style="29" customWidth="1"/>
    <col min="11525" max="11525" width="18" style="29" customWidth="1"/>
    <col min="11526" max="11526" width="15.7109375" style="29" customWidth="1"/>
    <col min="11527" max="11527" width="19" style="29" customWidth="1"/>
    <col min="11528" max="11528" width="16.7109375" style="29" customWidth="1"/>
    <col min="11529" max="11529" width="15.5703125" style="29" customWidth="1"/>
    <col min="11530" max="11530" width="19" style="29" customWidth="1"/>
    <col min="11531" max="11531" width="16.7109375" style="29" customWidth="1"/>
    <col min="11532" max="11532" width="15.85546875" style="29" customWidth="1"/>
    <col min="11533" max="11533" width="14.7109375" style="29" bestFit="1" customWidth="1"/>
    <col min="11534" max="11773" width="11.42578125" style="29"/>
    <col min="11774" max="11774" width="12" style="29" customWidth="1"/>
    <col min="11775" max="11775" width="11.42578125" style="29"/>
    <col min="11776" max="11776" width="6.140625" style="29" customWidth="1"/>
    <col min="11777" max="11777" width="7.42578125" style="29" customWidth="1"/>
    <col min="11778" max="11778" width="24.7109375" style="29" customWidth="1"/>
    <col min="11779" max="11780" width="12.5703125" style="29" customWidth="1"/>
    <col min="11781" max="11781" width="18" style="29" customWidth="1"/>
    <col min="11782" max="11782" width="15.7109375" style="29" customWidth="1"/>
    <col min="11783" max="11783" width="19" style="29" customWidth="1"/>
    <col min="11784" max="11784" width="16.7109375" style="29" customWidth="1"/>
    <col min="11785" max="11785" width="15.5703125" style="29" customWidth="1"/>
    <col min="11786" max="11786" width="19" style="29" customWidth="1"/>
    <col min="11787" max="11787" width="16.7109375" style="29" customWidth="1"/>
    <col min="11788" max="11788" width="15.85546875" style="29" customWidth="1"/>
    <col min="11789" max="11789" width="14.7109375" style="29" bestFit="1" customWidth="1"/>
    <col min="11790" max="12029" width="11.42578125" style="29"/>
    <col min="12030" max="12030" width="12" style="29" customWidth="1"/>
    <col min="12031" max="12031" width="11.42578125" style="29"/>
    <col min="12032" max="12032" width="6.140625" style="29" customWidth="1"/>
    <col min="12033" max="12033" width="7.42578125" style="29" customWidth="1"/>
    <col min="12034" max="12034" width="24.7109375" style="29" customWidth="1"/>
    <col min="12035" max="12036" width="12.5703125" style="29" customWidth="1"/>
    <col min="12037" max="12037" width="18" style="29" customWidth="1"/>
    <col min="12038" max="12038" width="15.7109375" style="29" customWidth="1"/>
    <col min="12039" max="12039" width="19" style="29" customWidth="1"/>
    <col min="12040" max="12040" width="16.7109375" style="29" customWidth="1"/>
    <col min="12041" max="12041" width="15.5703125" style="29" customWidth="1"/>
    <col min="12042" max="12042" width="19" style="29" customWidth="1"/>
    <col min="12043" max="12043" width="16.7109375" style="29" customWidth="1"/>
    <col min="12044" max="12044" width="15.85546875" style="29" customWidth="1"/>
    <col min="12045" max="12045" width="14.7109375" style="29" bestFit="1" customWidth="1"/>
    <col min="12046" max="12285" width="11.42578125" style="29"/>
    <col min="12286" max="12286" width="12" style="29" customWidth="1"/>
    <col min="12287" max="12287" width="11.42578125" style="29"/>
    <col min="12288" max="12288" width="6.140625" style="29" customWidth="1"/>
    <col min="12289" max="12289" width="7.42578125" style="29" customWidth="1"/>
    <col min="12290" max="12290" width="24.7109375" style="29" customWidth="1"/>
    <col min="12291" max="12292" width="12.5703125" style="29" customWidth="1"/>
    <col min="12293" max="12293" width="18" style="29" customWidth="1"/>
    <col min="12294" max="12294" width="15.7109375" style="29" customWidth="1"/>
    <col min="12295" max="12295" width="19" style="29" customWidth="1"/>
    <col min="12296" max="12296" width="16.7109375" style="29" customWidth="1"/>
    <col min="12297" max="12297" width="15.5703125" style="29" customWidth="1"/>
    <col min="12298" max="12298" width="19" style="29" customWidth="1"/>
    <col min="12299" max="12299" width="16.7109375" style="29" customWidth="1"/>
    <col min="12300" max="12300" width="15.85546875" style="29" customWidth="1"/>
    <col min="12301" max="12301" width="14.7109375" style="29" bestFit="1" customWidth="1"/>
    <col min="12302" max="12541" width="11.42578125" style="29"/>
    <col min="12542" max="12542" width="12" style="29" customWidth="1"/>
    <col min="12543" max="12543" width="11.42578125" style="29"/>
    <col min="12544" max="12544" width="6.140625" style="29" customWidth="1"/>
    <col min="12545" max="12545" width="7.42578125" style="29" customWidth="1"/>
    <col min="12546" max="12546" width="24.7109375" style="29" customWidth="1"/>
    <col min="12547" max="12548" width="12.5703125" style="29" customWidth="1"/>
    <col min="12549" max="12549" width="18" style="29" customWidth="1"/>
    <col min="12550" max="12550" width="15.7109375" style="29" customWidth="1"/>
    <col min="12551" max="12551" width="19" style="29" customWidth="1"/>
    <col min="12552" max="12552" width="16.7109375" style="29" customWidth="1"/>
    <col min="12553" max="12553" width="15.5703125" style="29" customWidth="1"/>
    <col min="12554" max="12554" width="19" style="29" customWidth="1"/>
    <col min="12555" max="12555" width="16.7109375" style="29" customWidth="1"/>
    <col min="12556" max="12556" width="15.85546875" style="29" customWidth="1"/>
    <col min="12557" max="12557" width="14.7109375" style="29" bestFit="1" customWidth="1"/>
    <col min="12558" max="12797" width="11.42578125" style="29"/>
    <col min="12798" max="12798" width="12" style="29" customWidth="1"/>
    <col min="12799" max="12799" width="11.42578125" style="29"/>
    <col min="12800" max="12800" width="6.140625" style="29" customWidth="1"/>
    <col min="12801" max="12801" width="7.42578125" style="29" customWidth="1"/>
    <col min="12802" max="12802" width="24.7109375" style="29" customWidth="1"/>
    <col min="12803" max="12804" width="12.5703125" style="29" customWidth="1"/>
    <col min="12805" max="12805" width="18" style="29" customWidth="1"/>
    <col min="12806" max="12806" width="15.7109375" style="29" customWidth="1"/>
    <col min="12807" max="12807" width="19" style="29" customWidth="1"/>
    <col min="12808" max="12808" width="16.7109375" style="29" customWidth="1"/>
    <col min="12809" max="12809" width="15.5703125" style="29" customWidth="1"/>
    <col min="12810" max="12810" width="19" style="29" customWidth="1"/>
    <col min="12811" max="12811" width="16.7109375" style="29" customWidth="1"/>
    <col min="12812" max="12812" width="15.85546875" style="29" customWidth="1"/>
    <col min="12813" max="12813" width="14.7109375" style="29" bestFit="1" customWidth="1"/>
    <col min="12814" max="13053" width="11.42578125" style="29"/>
    <col min="13054" max="13054" width="12" style="29" customWidth="1"/>
    <col min="13055" max="13055" width="11.42578125" style="29"/>
    <col min="13056" max="13056" width="6.140625" style="29" customWidth="1"/>
    <col min="13057" max="13057" width="7.42578125" style="29" customWidth="1"/>
    <col min="13058" max="13058" width="24.7109375" style="29" customWidth="1"/>
    <col min="13059" max="13060" width="12.5703125" style="29" customWidth="1"/>
    <col min="13061" max="13061" width="18" style="29" customWidth="1"/>
    <col min="13062" max="13062" width="15.7109375" style="29" customWidth="1"/>
    <col min="13063" max="13063" width="19" style="29" customWidth="1"/>
    <col min="13064" max="13064" width="16.7109375" style="29" customWidth="1"/>
    <col min="13065" max="13065" width="15.5703125" style="29" customWidth="1"/>
    <col min="13066" max="13066" width="19" style="29" customWidth="1"/>
    <col min="13067" max="13067" width="16.7109375" style="29" customWidth="1"/>
    <col min="13068" max="13068" width="15.85546875" style="29" customWidth="1"/>
    <col min="13069" max="13069" width="14.7109375" style="29" bestFit="1" customWidth="1"/>
    <col min="13070" max="13309" width="11.42578125" style="29"/>
    <col min="13310" max="13310" width="12" style="29" customWidth="1"/>
    <col min="13311" max="13311" width="11.42578125" style="29"/>
    <col min="13312" max="13312" width="6.140625" style="29" customWidth="1"/>
    <col min="13313" max="13313" width="7.42578125" style="29" customWidth="1"/>
    <col min="13314" max="13314" width="24.7109375" style="29" customWidth="1"/>
    <col min="13315" max="13316" width="12.5703125" style="29" customWidth="1"/>
    <col min="13317" max="13317" width="18" style="29" customWidth="1"/>
    <col min="13318" max="13318" width="15.7109375" style="29" customWidth="1"/>
    <col min="13319" max="13319" width="19" style="29" customWidth="1"/>
    <col min="13320" max="13320" width="16.7109375" style="29" customWidth="1"/>
    <col min="13321" max="13321" width="15.5703125" style="29" customWidth="1"/>
    <col min="13322" max="13322" width="19" style="29" customWidth="1"/>
    <col min="13323" max="13323" width="16.7109375" style="29" customWidth="1"/>
    <col min="13324" max="13324" width="15.85546875" style="29" customWidth="1"/>
    <col min="13325" max="13325" width="14.7109375" style="29" bestFit="1" customWidth="1"/>
    <col min="13326" max="13565" width="11.42578125" style="29"/>
    <col min="13566" max="13566" width="12" style="29" customWidth="1"/>
    <col min="13567" max="13567" width="11.42578125" style="29"/>
    <col min="13568" max="13568" width="6.140625" style="29" customWidth="1"/>
    <col min="13569" max="13569" width="7.42578125" style="29" customWidth="1"/>
    <col min="13570" max="13570" width="24.7109375" style="29" customWidth="1"/>
    <col min="13571" max="13572" width="12.5703125" style="29" customWidth="1"/>
    <col min="13573" max="13573" width="18" style="29" customWidth="1"/>
    <col min="13574" max="13574" width="15.7109375" style="29" customWidth="1"/>
    <col min="13575" max="13575" width="19" style="29" customWidth="1"/>
    <col min="13576" max="13576" width="16.7109375" style="29" customWidth="1"/>
    <col min="13577" max="13577" width="15.5703125" style="29" customWidth="1"/>
    <col min="13578" max="13578" width="19" style="29" customWidth="1"/>
    <col min="13579" max="13579" width="16.7109375" style="29" customWidth="1"/>
    <col min="13580" max="13580" width="15.85546875" style="29" customWidth="1"/>
    <col min="13581" max="13581" width="14.7109375" style="29" bestFit="1" customWidth="1"/>
    <col min="13582" max="13821" width="11.42578125" style="29"/>
    <col min="13822" max="13822" width="12" style="29" customWidth="1"/>
    <col min="13823" max="13823" width="11.42578125" style="29"/>
    <col min="13824" max="13824" width="6.140625" style="29" customWidth="1"/>
    <col min="13825" max="13825" width="7.42578125" style="29" customWidth="1"/>
    <col min="13826" max="13826" width="24.7109375" style="29" customWidth="1"/>
    <col min="13827" max="13828" width="12.5703125" style="29" customWidth="1"/>
    <col min="13829" max="13829" width="18" style="29" customWidth="1"/>
    <col min="13830" max="13830" width="15.7109375" style="29" customWidth="1"/>
    <col min="13831" max="13831" width="19" style="29" customWidth="1"/>
    <col min="13832" max="13832" width="16.7109375" style="29" customWidth="1"/>
    <col min="13833" max="13833" width="15.5703125" style="29" customWidth="1"/>
    <col min="13834" max="13834" width="19" style="29" customWidth="1"/>
    <col min="13835" max="13835" width="16.7109375" style="29" customWidth="1"/>
    <col min="13836" max="13836" width="15.85546875" style="29" customWidth="1"/>
    <col min="13837" max="13837" width="14.7109375" style="29" bestFit="1" customWidth="1"/>
    <col min="13838" max="14077" width="11.42578125" style="29"/>
    <col min="14078" max="14078" width="12" style="29" customWidth="1"/>
    <col min="14079" max="14079" width="11.42578125" style="29"/>
    <col min="14080" max="14080" width="6.140625" style="29" customWidth="1"/>
    <col min="14081" max="14081" width="7.42578125" style="29" customWidth="1"/>
    <col min="14082" max="14082" width="24.7109375" style="29" customWidth="1"/>
    <col min="14083" max="14084" width="12.5703125" style="29" customWidth="1"/>
    <col min="14085" max="14085" width="18" style="29" customWidth="1"/>
    <col min="14086" max="14086" width="15.7109375" style="29" customWidth="1"/>
    <col min="14087" max="14087" width="19" style="29" customWidth="1"/>
    <col min="14088" max="14088" width="16.7109375" style="29" customWidth="1"/>
    <col min="14089" max="14089" width="15.5703125" style="29" customWidth="1"/>
    <col min="14090" max="14090" width="19" style="29" customWidth="1"/>
    <col min="14091" max="14091" width="16.7109375" style="29" customWidth="1"/>
    <col min="14092" max="14092" width="15.85546875" style="29" customWidth="1"/>
    <col min="14093" max="14093" width="14.7109375" style="29" bestFit="1" customWidth="1"/>
    <col min="14094" max="14333" width="11.42578125" style="29"/>
    <col min="14334" max="14334" width="12" style="29" customWidth="1"/>
    <col min="14335" max="14335" width="11.42578125" style="29"/>
    <col min="14336" max="14336" width="6.140625" style="29" customWidth="1"/>
    <col min="14337" max="14337" width="7.42578125" style="29" customWidth="1"/>
    <col min="14338" max="14338" width="24.7109375" style="29" customWidth="1"/>
    <col min="14339" max="14340" width="12.5703125" style="29" customWidth="1"/>
    <col min="14341" max="14341" width="18" style="29" customWidth="1"/>
    <col min="14342" max="14342" width="15.7109375" style="29" customWidth="1"/>
    <col min="14343" max="14343" width="19" style="29" customWidth="1"/>
    <col min="14344" max="14344" width="16.7109375" style="29" customWidth="1"/>
    <col min="14345" max="14345" width="15.5703125" style="29" customWidth="1"/>
    <col min="14346" max="14346" width="19" style="29" customWidth="1"/>
    <col min="14347" max="14347" width="16.7109375" style="29" customWidth="1"/>
    <col min="14348" max="14348" width="15.85546875" style="29" customWidth="1"/>
    <col min="14349" max="14349" width="14.7109375" style="29" bestFit="1" customWidth="1"/>
    <col min="14350" max="14589" width="11.42578125" style="29"/>
    <col min="14590" max="14590" width="12" style="29" customWidth="1"/>
    <col min="14591" max="14591" width="11.42578125" style="29"/>
    <col min="14592" max="14592" width="6.140625" style="29" customWidth="1"/>
    <col min="14593" max="14593" width="7.42578125" style="29" customWidth="1"/>
    <col min="14594" max="14594" width="24.7109375" style="29" customWidth="1"/>
    <col min="14595" max="14596" width="12.5703125" style="29" customWidth="1"/>
    <col min="14597" max="14597" width="18" style="29" customWidth="1"/>
    <col min="14598" max="14598" width="15.7109375" style="29" customWidth="1"/>
    <col min="14599" max="14599" width="19" style="29" customWidth="1"/>
    <col min="14600" max="14600" width="16.7109375" style="29" customWidth="1"/>
    <col min="14601" max="14601" width="15.5703125" style="29" customWidth="1"/>
    <col min="14602" max="14602" width="19" style="29" customWidth="1"/>
    <col min="14603" max="14603" width="16.7109375" style="29" customWidth="1"/>
    <col min="14604" max="14604" width="15.85546875" style="29" customWidth="1"/>
    <col min="14605" max="14605" width="14.7109375" style="29" bestFit="1" customWidth="1"/>
    <col min="14606" max="14845" width="11.42578125" style="29"/>
    <col min="14846" max="14846" width="12" style="29" customWidth="1"/>
    <col min="14847" max="14847" width="11.42578125" style="29"/>
    <col min="14848" max="14848" width="6.140625" style="29" customWidth="1"/>
    <col min="14849" max="14849" width="7.42578125" style="29" customWidth="1"/>
    <col min="14850" max="14850" width="24.7109375" style="29" customWidth="1"/>
    <col min="14851" max="14852" width="12.5703125" style="29" customWidth="1"/>
    <col min="14853" max="14853" width="18" style="29" customWidth="1"/>
    <col min="14854" max="14854" width="15.7109375" style="29" customWidth="1"/>
    <col min="14855" max="14855" width="19" style="29" customWidth="1"/>
    <col min="14856" max="14856" width="16.7109375" style="29" customWidth="1"/>
    <col min="14857" max="14857" width="15.5703125" style="29" customWidth="1"/>
    <col min="14858" max="14858" width="19" style="29" customWidth="1"/>
    <col min="14859" max="14859" width="16.7109375" style="29" customWidth="1"/>
    <col min="14860" max="14860" width="15.85546875" style="29" customWidth="1"/>
    <col min="14861" max="14861" width="14.7109375" style="29" bestFit="1" customWidth="1"/>
    <col min="14862" max="15101" width="11.42578125" style="29"/>
    <col min="15102" max="15102" width="12" style="29" customWidth="1"/>
    <col min="15103" max="15103" width="11.42578125" style="29"/>
    <col min="15104" max="15104" width="6.140625" style="29" customWidth="1"/>
    <col min="15105" max="15105" width="7.42578125" style="29" customWidth="1"/>
    <col min="15106" max="15106" width="24.7109375" style="29" customWidth="1"/>
    <col min="15107" max="15108" width="12.5703125" style="29" customWidth="1"/>
    <col min="15109" max="15109" width="18" style="29" customWidth="1"/>
    <col min="15110" max="15110" width="15.7109375" style="29" customWidth="1"/>
    <col min="15111" max="15111" width="19" style="29" customWidth="1"/>
    <col min="15112" max="15112" width="16.7109375" style="29" customWidth="1"/>
    <col min="15113" max="15113" width="15.5703125" style="29" customWidth="1"/>
    <col min="15114" max="15114" width="19" style="29" customWidth="1"/>
    <col min="15115" max="15115" width="16.7109375" style="29" customWidth="1"/>
    <col min="15116" max="15116" width="15.85546875" style="29" customWidth="1"/>
    <col min="15117" max="15117" width="14.7109375" style="29" bestFit="1" customWidth="1"/>
    <col min="15118" max="15357" width="11.42578125" style="29"/>
    <col min="15358" max="15358" width="12" style="29" customWidth="1"/>
    <col min="15359" max="15359" width="11.42578125" style="29"/>
    <col min="15360" max="15360" width="6.140625" style="29" customWidth="1"/>
    <col min="15361" max="15361" width="7.42578125" style="29" customWidth="1"/>
    <col min="15362" max="15362" width="24.7109375" style="29" customWidth="1"/>
    <col min="15363" max="15364" width="12.5703125" style="29" customWidth="1"/>
    <col min="15365" max="15365" width="18" style="29" customWidth="1"/>
    <col min="15366" max="15366" width="15.7109375" style="29" customWidth="1"/>
    <col min="15367" max="15367" width="19" style="29" customWidth="1"/>
    <col min="15368" max="15368" width="16.7109375" style="29" customWidth="1"/>
    <col min="15369" max="15369" width="15.5703125" style="29" customWidth="1"/>
    <col min="15370" max="15370" width="19" style="29" customWidth="1"/>
    <col min="15371" max="15371" width="16.7109375" style="29" customWidth="1"/>
    <col min="15372" max="15372" width="15.85546875" style="29" customWidth="1"/>
    <col min="15373" max="15373" width="14.7109375" style="29" bestFit="1" customWidth="1"/>
    <col min="15374" max="15613" width="11.42578125" style="29"/>
    <col min="15614" max="15614" width="12" style="29" customWidth="1"/>
    <col min="15615" max="15615" width="11.42578125" style="29"/>
    <col min="15616" max="15616" width="6.140625" style="29" customWidth="1"/>
    <col min="15617" max="15617" width="7.42578125" style="29" customWidth="1"/>
    <col min="15618" max="15618" width="24.7109375" style="29" customWidth="1"/>
    <col min="15619" max="15620" width="12.5703125" style="29" customWidth="1"/>
    <col min="15621" max="15621" width="18" style="29" customWidth="1"/>
    <col min="15622" max="15622" width="15.7109375" style="29" customWidth="1"/>
    <col min="15623" max="15623" width="19" style="29" customWidth="1"/>
    <col min="15624" max="15624" width="16.7109375" style="29" customWidth="1"/>
    <col min="15625" max="15625" width="15.5703125" style="29" customWidth="1"/>
    <col min="15626" max="15626" width="19" style="29" customWidth="1"/>
    <col min="15627" max="15627" width="16.7109375" style="29" customWidth="1"/>
    <col min="15628" max="15628" width="15.85546875" style="29" customWidth="1"/>
    <col min="15629" max="15629" width="14.7109375" style="29" bestFit="1" customWidth="1"/>
    <col min="15630" max="15869" width="11.42578125" style="29"/>
    <col min="15870" max="15870" width="12" style="29" customWidth="1"/>
    <col min="15871" max="15871" width="11.42578125" style="29"/>
    <col min="15872" max="15872" width="6.140625" style="29" customWidth="1"/>
    <col min="15873" max="15873" width="7.42578125" style="29" customWidth="1"/>
    <col min="15874" max="15874" width="24.7109375" style="29" customWidth="1"/>
    <col min="15875" max="15876" width="12.5703125" style="29" customWidth="1"/>
    <col min="15877" max="15877" width="18" style="29" customWidth="1"/>
    <col min="15878" max="15878" width="15.7109375" style="29" customWidth="1"/>
    <col min="15879" max="15879" width="19" style="29" customWidth="1"/>
    <col min="15880" max="15880" width="16.7109375" style="29" customWidth="1"/>
    <col min="15881" max="15881" width="15.5703125" style="29" customWidth="1"/>
    <col min="15882" max="15882" width="19" style="29" customWidth="1"/>
    <col min="15883" max="15883" width="16.7109375" style="29" customWidth="1"/>
    <col min="15884" max="15884" width="15.85546875" style="29" customWidth="1"/>
    <col min="15885" max="15885" width="14.7109375" style="29" bestFit="1" customWidth="1"/>
    <col min="15886" max="16125" width="11.42578125" style="29"/>
    <col min="16126" max="16126" width="12" style="29" customWidth="1"/>
    <col min="16127" max="16127" width="11.42578125" style="29"/>
    <col min="16128" max="16128" width="6.140625" style="29" customWidth="1"/>
    <col min="16129" max="16129" width="7.42578125" style="29" customWidth="1"/>
    <col min="16130" max="16130" width="24.7109375" style="29" customWidth="1"/>
    <col min="16131" max="16132" width="12.5703125" style="29" customWidth="1"/>
    <col min="16133" max="16133" width="18" style="29" customWidth="1"/>
    <col min="16134" max="16134" width="15.7109375" style="29" customWidth="1"/>
    <col min="16135" max="16135" width="19" style="29" customWidth="1"/>
    <col min="16136" max="16136" width="16.7109375" style="29" customWidth="1"/>
    <col min="16137" max="16137" width="15.5703125" style="29" customWidth="1"/>
    <col min="16138" max="16138" width="19" style="29" customWidth="1"/>
    <col min="16139" max="16139" width="16.7109375" style="29" customWidth="1"/>
    <col min="16140" max="16140" width="15.85546875" style="29" customWidth="1"/>
    <col min="16141" max="16141" width="14.7109375" style="29" bestFit="1" customWidth="1"/>
    <col min="16142" max="16384" width="11.42578125" style="29"/>
  </cols>
  <sheetData>
    <row r="5" spans="1:12" ht="12.75">
      <c r="A5" s="25"/>
      <c r="B5" s="25"/>
      <c r="C5" s="25"/>
      <c r="D5" s="25"/>
      <c r="E5" s="26"/>
      <c r="F5" s="26"/>
      <c r="G5" s="26"/>
      <c r="H5" s="27"/>
      <c r="J5" s="26"/>
      <c r="L5" s="27" t="s">
        <v>17</v>
      </c>
    </row>
    <row r="6" spans="1:12" ht="12">
      <c r="A6" s="25"/>
      <c r="B6" s="25"/>
      <c r="C6" s="25"/>
      <c r="D6" s="25"/>
      <c r="E6" s="26"/>
      <c r="F6" s="26"/>
      <c r="G6" s="26"/>
      <c r="H6" s="30"/>
      <c r="J6" s="26"/>
      <c r="L6" s="31" t="s">
        <v>18</v>
      </c>
    </row>
    <row r="7" spans="1:12" ht="12">
      <c r="A7" s="25"/>
      <c r="B7" s="25"/>
      <c r="C7" s="25"/>
      <c r="D7" s="25"/>
      <c r="E7" s="26"/>
      <c r="F7" s="26"/>
      <c r="G7" s="26"/>
      <c r="H7" s="30"/>
      <c r="J7" s="26"/>
      <c r="L7" s="30"/>
    </row>
    <row r="8" spans="1:12" ht="15">
      <c r="A8" s="32" t="s">
        <v>19</v>
      </c>
      <c r="B8" s="25"/>
      <c r="C8" s="33"/>
      <c r="D8" s="33"/>
      <c r="E8" s="34"/>
      <c r="F8" s="34"/>
      <c r="G8" s="35"/>
      <c r="H8" s="26"/>
      <c r="I8" s="26"/>
      <c r="J8" s="35"/>
      <c r="K8" s="26"/>
      <c r="L8" s="26"/>
    </row>
    <row r="9" spans="1:12" ht="12.75">
      <c r="A9" s="36"/>
      <c r="B9" s="25"/>
      <c r="C9" s="37"/>
      <c r="D9" s="37"/>
      <c r="E9" s="38"/>
      <c r="F9" s="38"/>
      <c r="G9" s="39"/>
      <c r="H9" s="26"/>
      <c r="I9" s="26"/>
      <c r="J9" s="39"/>
      <c r="K9" s="26"/>
      <c r="L9" s="26"/>
    </row>
    <row r="10" spans="1:12" ht="12.75">
      <c r="A10" s="36" t="s">
        <v>87</v>
      </c>
      <c r="B10" s="25"/>
      <c r="C10" s="37"/>
      <c r="D10" s="37"/>
      <c r="E10" s="40"/>
      <c r="F10" s="40"/>
      <c r="G10" s="39"/>
      <c r="H10" s="26"/>
      <c r="I10" s="26"/>
      <c r="J10" s="39"/>
      <c r="K10" s="26"/>
      <c r="L10" s="26"/>
    </row>
    <row r="11" spans="1:12" ht="13.5" thickBot="1">
      <c r="A11" s="41"/>
      <c r="B11" s="25"/>
      <c r="C11" s="25"/>
      <c r="D11" s="25"/>
      <c r="E11" s="42"/>
      <c r="F11" s="42"/>
      <c r="G11" s="26"/>
      <c r="H11" s="26"/>
      <c r="I11" s="26"/>
      <c r="J11" s="26"/>
      <c r="K11" s="26"/>
      <c r="L11" s="26"/>
    </row>
    <row r="12" spans="1:12" ht="12.75" thickBot="1">
      <c r="A12" s="43"/>
      <c r="B12" s="45"/>
      <c r="C12" s="44"/>
      <c r="D12" s="44"/>
      <c r="E12" s="46"/>
      <c r="F12" s="46"/>
      <c r="G12" s="150" t="s">
        <v>20</v>
      </c>
      <c r="H12" s="151"/>
      <c r="I12" s="152"/>
      <c r="J12" s="150" t="s">
        <v>21</v>
      </c>
      <c r="K12" s="151"/>
      <c r="L12" s="152"/>
    </row>
    <row r="13" spans="1:12">
      <c r="A13" s="153" t="s">
        <v>22</v>
      </c>
      <c r="B13" s="171"/>
      <c r="C13" s="173" t="s">
        <v>23</v>
      </c>
      <c r="D13" s="159" t="s">
        <v>24</v>
      </c>
      <c r="E13" s="161" t="s">
        <v>25</v>
      </c>
      <c r="F13" s="163" t="s">
        <v>26</v>
      </c>
      <c r="G13" s="165" t="s">
        <v>27</v>
      </c>
      <c r="H13" s="165" t="s">
        <v>28</v>
      </c>
      <c r="I13" s="167" t="s">
        <v>29</v>
      </c>
      <c r="J13" s="165" t="s">
        <v>27</v>
      </c>
      <c r="K13" s="165" t="s">
        <v>28</v>
      </c>
      <c r="L13" s="167" t="s">
        <v>29</v>
      </c>
    </row>
    <row r="14" spans="1:12" ht="16.5" customHeight="1" thickBot="1">
      <c r="A14" s="155"/>
      <c r="B14" s="172"/>
      <c r="C14" s="160"/>
      <c r="D14" s="160"/>
      <c r="E14" s="162"/>
      <c r="F14" s="164"/>
      <c r="G14" s="166"/>
      <c r="H14" s="166"/>
      <c r="I14" s="166"/>
      <c r="J14" s="166"/>
      <c r="K14" s="166"/>
      <c r="L14" s="166"/>
    </row>
    <row r="15" spans="1:12" ht="13.5" thickBot="1">
      <c r="A15" s="148" t="s">
        <v>30</v>
      </c>
      <c r="B15" s="170"/>
      <c r="C15" s="49"/>
      <c r="D15" s="49"/>
      <c r="E15" s="50">
        <f>+E17</f>
        <v>104334</v>
      </c>
      <c r="F15" s="50">
        <f t="shared" ref="F15:L15" si="0">+F17</f>
        <v>0</v>
      </c>
      <c r="G15" s="50">
        <f t="shared" si="0"/>
        <v>394634071.36999995</v>
      </c>
      <c r="H15" s="50">
        <f t="shared" si="0"/>
        <v>396492327.20999998</v>
      </c>
      <c r="I15" s="50">
        <f t="shared" si="0"/>
        <v>0</v>
      </c>
      <c r="J15" s="50">
        <f t="shared" si="0"/>
        <v>394634071.36999995</v>
      </c>
      <c r="K15" s="50">
        <f t="shared" si="0"/>
        <v>396492327.20999998</v>
      </c>
      <c r="L15" s="50">
        <f t="shared" si="0"/>
        <v>0</v>
      </c>
    </row>
    <row r="16" spans="1:12" ht="12">
      <c r="A16" s="51"/>
      <c r="B16" s="53"/>
      <c r="C16" s="54"/>
      <c r="D16" s="54"/>
      <c r="E16" s="55"/>
      <c r="F16" s="56"/>
      <c r="G16" s="55"/>
      <c r="H16" s="55"/>
      <c r="I16" s="55"/>
      <c r="J16" s="55"/>
      <c r="K16" s="55"/>
      <c r="L16" s="55"/>
    </row>
    <row r="17" spans="1:12" s="62" customFormat="1" ht="12">
      <c r="A17" s="57" t="s">
        <v>31</v>
      </c>
      <c r="B17" s="59"/>
      <c r="C17" s="60"/>
      <c r="D17" s="60"/>
      <c r="E17" s="61">
        <f>+E19+E22+E24+E26+E30</f>
        <v>104334</v>
      </c>
      <c r="F17" s="61">
        <f t="shared" ref="F17:L17" si="1">+F19+F22+F24+F26+F30</f>
        <v>0</v>
      </c>
      <c r="G17" s="61">
        <f t="shared" si="1"/>
        <v>394634071.36999995</v>
      </c>
      <c r="H17" s="61">
        <f t="shared" si="1"/>
        <v>396492327.20999998</v>
      </c>
      <c r="I17" s="61">
        <f t="shared" si="1"/>
        <v>0</v>
      </c>
      <c r="J17" s="61">
        <f t="shared" si="1"/>
        <v>394634071.36999995</v>
      </c>
      <c r="K17" s="61">
        <f t="shared" si="1"/>
        <v>396492327.20999998</v>
      </c>
      <c r="L17" s="61">
        <f t="shared" si="1"/>
        <v>0</v>
      </c>
    </row>
    <row r="18" spans="1:12" ht="12">
      <c r="A18" s="63"/>
      <c r="B18" s="64"/>
      <c r="C18" s="65"/>
      <c r="D18" s="65"/>
      <c r="E18" s="66"/>
      <c r="F18" s="67"/>
      <c r="G18" s="66"/>
      <c r="H18" s="66"/>
      <c r="I18" s="66"/>
      <c r="J18" s="66"/>
      <c r="K18" s="66"/>
      <c r="L18" s="66"/>
    </row>
    <row r="19" spans="1:12" s="62" customFormat="1" ht="12">
      <c r="A19" s="57" t="s">
        <v>32</v>
      </c>
      <c r="B19" s="59"/>
      <c r="C19" s="60"/>
      <c r="D19" s="60"/>
      <c r="E19" s="61"/>
      <c r="F19" s="61"/>
      <c r="G19" s="61"/>
      <c r="H19" s="61"/>
      <c r="I19" s="61"/>
      <c r="J19" s="61"/>
      <c r="K19" s="61"/>
      <c r="L19" s="61"/>
    </row>
    <row r="20" spans="1:12" ht="12">
      <c r="A20" s="68"/>
      <c r="B20" s="64"/>
      <c r="C20" s="65"/>
      <c r="D20" s="69"/>
      <c r="E20" s="66"/>
      <c r="F20" s="67"/>
      <c r="G20" s="66"/>
      <c r="H20" s="66"/>
      <c r="I20" s="66"/>
      <c r="J20" s="66"/>
      <c r="K20" s="66"/>
      <c r="L20" s="66"/>
    </row>
    <row r="21" spans="1:12" ht="12">
      <c r="A21" s="63"/>
      <c r="B21" s="64"/>
      <c r="C21" s="65"/>
      <c r="D21" s="65"/>
      <c r="E21" s="66"/>
      <c r="F21" s="67"/>
      <c r="G21" s="70"/>
      <c r="H21" s="66"/>
      <c r="I21" s="66"/>
      <c r="J21" s="71"/>
      <c r="K21" s="66"/>
      <c r="L21" s="66"/>
    </row>
    <row r="22" spans="1:12" s="62" customFormat="1" ht="12">
      <c r="A22" s="72" t="s">
        <v>34</v>
      </c>
      <c r="B22" s="59"/>
      <c r="C22" s="60"/>
      <c r="D22" s="60"/>
      <c r="E22" s="61"/>
      <c r="F22" s="73"/>
      <c r="G22" s="61"/>
      <c r="H22" s="61"/>
      <c r="I22" s="61"/>
      <c r="J22" s="61"/>
      <c r="K22" s="61"/>
      <c r="L22" s="61"/>
    </row>
    <row r="23" spans="1:12" ht="12">
      <c r="A23" s="68"/>
      <c r="B23" s="64"/>
      <c r="C23" s="65"/>
      <c r="D23" s="65"/>
      <c r="E23" s="66"/>
      <c r="F23" s="67"/>
      <c r="G23" s="66"/>
      <c r="H23" s="66"/>
      <c r="I23" s="66"/>
      <c r="J23" s="66"/>
      <c r="K23" s="66"/>
      <c r="L23" s="66"/>
    </row>
    <row r="24" spans="1:12" s="62" customFormat="1" ht="12">
      <c r="A24" s="72" t="s">
        <v>35</v>
      </c>
      <c r="B24" s="59"/>
      <c r="C24" s="60"/>
      <c r="D24" s="60"/>
      <c r="E24" s="61">
        <v>0</v>
      </c>
      <c r="F24" s="61">
        <v>0</v>
      </c>
      <c r="G24" s="61">
        <v>0</v>
      </c>
      <c r="H24" s="61">
        <v>0</v>
      </c>
      <c r="I24" s="61">
        <v>0</v>
      </c>
      <c r="J24" s="61">
        <v>0</v>
      </c>
      <c r="K24" s="61">
        <v>0</v>
      </c>
      <c r="L24" s="61">
        <v>0</v>
      </c>
    </row>
    <row r="25" spans="1:12" ht="12">
      <c r="A25" s="63"/>
      <c r="B25" s="64"/>
      <c r="C25" s="65"/>
      <c r="D25" s="65"/>
      <c r="E25" s="66"/>
      <c r="F25" s="67"/>
      <c r="G25" s="66"/>
      <c r="H25" s="66"/>
      <c r="I25" s="66"/>
      <c r="J25" s="66"/>
      <c r="K25" s="66"/>
      <c r="L25" s="66"/>
    </row>
    <row r="26" spans="1:12" s="62" customFormat="1" ht="12">
      <c r="A26" s="57" t="s">
        <v>37</v>
      </c>
      <c r="B26" s="59"/>
      <c r="C26" s="60"/>
      <c r="D26" s="60"/>
      <c r="E26" s="61">
        <f>+E27+E28</f>
        <v>0</v>
      </c>
      <c r="F26" s="61">
        <f t="shared" ref="F26:K26" si="2">+F27+F28</f>
        <v>0</v>
      </c>
      <c r="G26" s="61">
        <f>+G27+G28</f>
        <v>8336300.6899999995</v>
      </c>
      <c r="H26" s="61">
        <f t="shared" si="2"/>
        <v>10463892.059999999</v>
      </c>
      <c r="I26" s="61">
        <f t="shared" si="2"/>
        <v>0</v>
      </c>
      <c r="J26" s="61">
        <f t="shared" si="2"/>
        <v>8336300.6899999995</v>
      </c>
      <c r="K26" s="61">
        <f t="shared" si="2"/>
        <v>10463892.059999999</v>
      </c>
      <c r="L26" s="61">
        <f t="shared" ref="L26" si="3">+L27</f>
        <v>0</v>
      </c>
    </row>
    <row r="27" spans="1:12" ht="12.75">
      <c r="A27" s="119" t="s">
        <v>81</v>
      </c>
      <c r="B27" s="64"/>
      <c r="C27" s="65" t="s">
        <v>33</v>
      </c>
      <c r="D27" s="69">
        <v>46418</v>
      </c>
      <c r="E27" s="66">
        <f>+PAGADO!K14</f>
        <v>0</v>
      </c>
      <c r="F27" s="67"/>
      <c r="G27" s="66">
        <f>+DEVENGADO!Q12</f>
        <v>8336300.6899999995</v>
      </c>
      <c r="H27" s="66">
        <f>+DEVENGADO!Q13</f>
        <v>1340404.26</v>
      </c>
      <c r="I27" s="66"/>
      <c r="J27" s="66">
        <f>+PAGADO!Q12</f>
        <v>8336300.6899999995</v>
      </c>
      <c r="K27" s="66">
        <f>+PAGADO!Q13</f>
        <v>1340404.26</v>
      </c>
      <c r="L27" s="66"/>
    </row>
    <row r="28" spans="1:12" ht="12.75">
      <c r="A28" s="119" t="s">
        <v>82</v>
      </c>
      <c r="B28" s="64"/>
      <c r="C28" s="65" t="s">
        <v>33</v>
      </c>
      <c r="D28" s="69">
        <v>48669</v>
      </c>
      <c r="E28" s="66">
        <f>+PAGADO!K19</f>
        <v>0</v>
      </c>
      <c r="F28" s="67"/>
      <c r="G28" s="66">
        <f>+DEVENGADO!Q17</f>
        <v>0</v>
      </c>
      <c r="H28" s="66">
        <f>+DEVENGADO!Q18</f>
        <v>9123487.7999999989</v>
      </c>
      <c r="I28" s="66"/>
      <c r="J28" s="66"/>
      <c r="K28" s="66">
        <f>+H28</f>
        <v>9123487.7999999989</v>
      </c>
      <c r="L28" s="66"/>
    </row>
    <row r="29" spans="1:12" ht="12">
      <c r="A29" s="68"/>
      <c r="B29" s="64"/>
      <c r="C29" s="65"/>
      <c r="D29" s="65"/>
      <c r="E29" s="66"/>
      <c r="F29" s="67"/>
      <c r="G29" s="66"/>
      <c r="H29" s="66"/>
      <c r="I29" s="66"/>
      <c r="J29" s="66"/>
      <c r="K29" s="66"/>
      <c r="L29" s="66"/>
    </row>
    <row r="30" spans="1:12" s="62" customFormat="1" ht="12">
      <c r="A30" s="74" t="s">
        <v>39</v>
      </c>
      <c r="B30" s="59"/>
      <c r="C30" s="60"/>
      <c r="D30" s="60"/>
      <c r="E30" s="61">
        <f>+E31+E32+E33</f>
        <v>104334</v>
      </c>
      <c r="F30" s="61">
        <v>0</v>
      </c>
      <c r="G30" s="61">
        <f>+G31+G32</f>
        <v>386297770.67999995</v>
      </c>
      <c r="H30" s="61">
        <f>+H31+H32</f>
        <v>386028435.14999998</v>
      </c>
      <c r="I30" s="61">
        <v>0</v>
      </c>
      <c r="J30" s="61">
        <f>+J31+J32</f>
        <v>386297770.67999995</v>
      </c>
      <c r="K30" s="61">
        <f>+K31+K32</f>
        <v>386028435.14999998</v>
      </c>
      <c r="L30" s="61">
        <v>0</v>
      </c>
    </row>
    <row r="31" spans="1:12" ht="12">
      <c r="A31" s="68" t="s">
        <v>40</v>
      </c>
      <c r="B31" s="64"/>
      <c r="C31" s="65" t="s">
        <v>33</v>
      </c>
      <c r="D31" s="69">
        <v>47118</v>
      </c>
      <c r="E31" s="66">
        <f>+PAGADO!K24</f>
        <v>0</v>
      </c>
      <c r="F31" s="66"/>
      <c r="G31" s="66">
        <f>+DEVENGADO!Q22</f>
        <v>386297770.67999995</v>
      </c>
      <c r="H31" s="66">
        <f>+DEVENGADO!Q23</f>
        <v>94576151.099999994</v>
      </c>
      <c r="I31" s="66"/>
      <c r="J31" s="66">
        <f>+PAGADO!Q22</f>
        <v>386297770.67999995</v>
      </c>
      <c r="K31" s="66">
        <f>+PAGADO!Q23</f>
        <v>94576151.099999994</v>
      </c>
      <c r="L31" s="66"/>
    </row>
    <row r="32" spans="1:12" ht="12">
      <c r="A32" s="68" t="s">
        <v>41</v>
      </c>
      <c r="B32" s="64"/>
      <c r="C32" s="65" t="s">
        <v>33</v>
      </c>
      <c r="D32" s="69"/>
      <c r="E32" s="66">
        <f>+PAGADO!J29</f>
        <v>0</v>
      </c>
      <c r="F32" s="66">
        <v>0</v>
      </c>
      <c r="G32" s="66">
        <v>0</v>
      </c>
      <c r="H32" s="66">
        <f>+DEVENGADO!Q28</f>
        <v>291452284.04999995</v>
      </c>
      <c r="I32" s="66"/>
      <c r="J32" s="66">
        <f>+PAGADO!P27</f>
        <v>0</v>
      </c>
      <c r="K32" s="66">
        <f>+PAGADO!Q28</f>
        <v>291452284.04999995</v>
      </c>
      <c r="L32" s="66"/>
    </row>
    <row r="33" spans="1:12" ht="12">
      <c r="A33" s="68" t="s">
        <v>42</v>
      </c>
      <c r="B33" s="64"/>
      <c r="C33" s="65"/>
      <c r="D33" s="65"/>
      <c r="E33" s="66">
        <f>+E34+E35+E36+E37</f>
        <v>104334</v>
      </c>
      <c r="F33" s="66">
        <f t="shared" ref="F33:L33" si="4">+F34+F35+F36+F37</f>
        <v>0</v>
      </c>
      <c r="G33" s="66">
        <v>0</v>
      </c>
      <c r="H33" s="66">
        <v>0</v>
      </c>
      <c r="I33" s="66">
        <f t="shared" si="4"/>
        <v>0</v>
      </c>
      <c r="J33" s="66">
        <f t="shared" si="4"/>
        <v>0</v>
      </c>
      <c r="K33" s="66">
        <f t="shared" si="4"/>
        <v>0</v>
      </c>
      <c r="L33" s="66">
        <f t="shared" si="4"/>
        <v>0</v>
      </c>
    </row>
    <row r="34" spans="1:12" ht="15">
      <c r="A34" s="75" t="s">
        <v>43</v>
      </c>
      <c r="B34" s="64"/>
      <c r="C34" s="65" t="s">
        <v>33</v>
      </c>
      <c r="D34" s="69">
        <v>44154</v>
      </c>
      <c r="E34" s="66">
        <f>+PAGADO!P34</f>
        <v>17136</v>
      </c>
      <c r="F34" s="67"/>
      <c r="G34" s="66">
        <v>0</v>
      </c>
      <c r="H34" s="66">
        <v>0</v>
      </c>
      <c r="I34" s="66"/>
      <c r="J34" s="66">
        <f>+PAGADO!P32</f>
        <v>0</v>
      </c>
      <c r="K34" s="66">
        <f>+PAGADO!P33</f>
        <v>0</v>
      </c>
      <c r="L34" s="66"/>
    </row>
    <row r="35" spans="1:12" ht="15">
      <c r="A35" s="75" t="s">
        <v>44</v>
      </c>
      <c r="B35" s="64"/>
      <c r="C35" s="65" t="s">
        <v>33</v>
      </c>
      <c r="D35" s="69">
        <v>43851</v>
      </c>
      <c r="E35" s="66">
        <f>+PAGADO!P39</f>
        <v>3252</v>
      </c>
      <c r="F35" s="67"/>
      <c r="G35" s="66">
        <v>0</v>
      </c>
      <c r="H35" s="66">
        <v>0</v>
      </c>
      <c r="I35" s="66"/>
      <c r="J35" s="66">
        <f>+PAGADO!P37</f>
        <v>0</v>
      </c>
      <c r="K35" s="66">
        <f>+PAGADO!P38</f>
        <v>0</v>
      </c>
      <c r="L35" s="66"/>
    </row>
    <row r="36" spans="1:12" ht="15">
      <c r="A36" s="75" t="s">
        <v>45</v>
      </c>
      <c r="B36" s="64"/>
      <c r="C36" s="65" t="s">
        <v>33</v>
      </c>
      <c r="D36" s="69">
        <v>44222</v>
      </c>
      <c r="E36" s="66">
        <f>+PAGADO!P44</f>
        <v>7260</v>
      </c>
      <c r="F36" s="67"/>
      <c r="G36" s="66">
        <f>+DEVENGADO!P32</f>
        <v>0</v>
      </c>
      <c r="H36" s="66">
        <v>0</v>
      </c>
      <c r="I36" s="66"/>
      <c r="J36" s="66">
        <f>+PAGADO!P42</f>
        <v>0</v>
      </c>
      <c r="K36" s="66">
        <f>+PAGADO!P43</f>
        <v>0</v>
      </c>
      <c r="L36" s="66"/>
    </row>
    <row r="37" spans="1:12" ht="15">
      <c r="A37" s="75" t="s">
        <v>46</v>
      </c>
      <c r="B37" s="64"/>
      <c r="C37" s="65" t="s">
        <v>33</v>
      </c>
      <c r="D37" s="69">
        <v>44571</v>
      </c>
      <c r="E37" s="66">
        <f>+PAGADO!P49</f>
        <v>76686</v>
      </c>
      <c r="F37" s="67"/>
      <c r="G37" s="66">
        <f>+DEVENGADO!P37</f>
        <v>0</v>
      </c>
      <c r="H37" s="66">
        <v>0</v>
      </c>
      <c r="I37" s="66"/>
      <c r="J37" s="66">
        <f>+PAGADO!P47</f>
        <v>0</v>
      </c>
      <c r="K37" s="66">
        <f>+PAGADO!P48</f>
        <v>0</v>
      </c>
      <c r="L37" s="66"/>
    </row>
    <row r="38" spans="1:12" ht="12.75" thickBot="1">
      <c r="A38" s="76"/>
      <c r="B38" s="78"/>
      <c r="C38" s="65"/>
      <c r="D38" s="65"/>
      <c r="E38" s="66"/>
      <c r="F38" s="79"/>
      <c r="G38" s="66"/>
      <c r="H38" s="66"/>
      <c r="I38" s="66"/>
      <c r="J38" s="66"/>
      <c r="K38" s="66"/>
      <c r="L38" s="66"/>
    </row>
    <row r="39" spans="1:12" ht="13.5" hidden="1" thickBot="1">
      <c r="A39" s="148" t="s">
        <v>47</v>
      </c>
      <c r="B39" s="170"/>
      <c r="C39" s="49"/>
      <c r="D39" s="49"/>
      <c r="E39" s="50">
        <f>+E41+E44</f>
        <v>0</v>
      </c>
      <c r="F39" s="50">
        <f t="shared" ref="F39:L39" si="5">+F41+F44</f>
        <v>0</v>
      </c>
      <c r="G39" s="50">
        <f t="shared" si="5"/>
        <v>0</v>
      </c>
      <c r="H39" s="50">
        <f t="shared" si="5"/>
        <v>0</v>
      </c>
      <c r="I39" s="50">
        <f t="shared" si="5"/>
        <v>0</v>
      </c>
      <c r="J39" s="50">
        <f t="shared" si="5"/>
        <v>0</v>
      </c>
      <c r="K39" s="50">
        <f t="shared" si="5"/>
        <v>0</v>
      </c>
      <c r="L39" s="50">
        <f t="shared" si="5"/>
        <v>0</v>
      </c>
    </row>
    <row r="40" spans="1:12" ht="12" hidden="1">
      <c r="A40" s="63"/>
      <c r="B40" s="64"/>
      <c r="C40" s="65"/>
      <c r="D40" s="65"/>
      <c r="E40" s="66"/>
      <c r="F40" s="66"/>
      <c r="G40" s="66"/>
      <c r="H40" s="66"/>
      <c r="I40" s="66"/>
      <c r="J40" s="66"/>
      <c r="K40" s="66"/>
      <c r="L40" s="66"/>
    </row>
    <row r="41" spans="1:12" s="62" customFormat="1" ht="12" hidden="1">
      <c r="A41" s="57" t="s">
        <v>48</v>
      </c>
      <c r="B41" s="59"/>
      <c r="C41" s="60"/>
      <c r="D41" s="60"/>
      <c r="E41" s="61">
        <f>+E42</f>
        <v>0</v>
      </c>
      <c r="F41" s="61">
        <f t="shared" ref="F41:L41" si="6">+F42</f>
        <v>0</v>
      </c>
      <c r="G41" s="61">
        <f t="shared" si="6"/>
        <v>0</v>
      </c>
      <c r="H41" s="61">
        <f t="shared" si="6"/>
        <v>0</v>
      </c>
      <c r="I41" s="61">
        <f t="shared" si="6"/>
        <v>0</v>
      </c>
      <c r="J41" s="61">
        <f t="shared" si="6"/>
        <v>0</v>
      </c>
      <c r="K41" s="61">
        <f t="shared" si="6"/>
        <v>0</v>
      </c>
      <c r="L41" s="61">
        <f t="shared" si="6"/>
        <v>0</v>
      </c>
    </row>
    <row r="42" spans="1:12" ht="12" hidden="1">
      <c r="A42" s="68"/>
      <c r="B42" s="64"/>
      <c r="C42" s="65"/>
      <c r="D42" s="69"/>
      <c r="E42" s="66"/>
      <c r="F42" s="66"/>
      <c r="G42" s="66"/>
      <c r="H42" s="66"/>
      <c r="I42" s="66"/>
      <c r="J42" s="66"/>
      <c r="K42" s="66"/>
      <c r="L42" s="66">
        <v>0</v>
      </c>
    </row>
    <row r="43" spans="1:12" ht="12" hidden="1">
      <c r="A43" s="63"/>
      <c r="B43" s="64"/>
      <c r="C43" s="65"/>
      <c r="D43" s="65"/>
      <c r="E43" s="66"/>
      <c r="F43" s="66"/>
      <c r="G43" s="66"/>
      <c r="H43" s="66"/>
      <c r="I43" s="66"/>
      <c r="J43" s="66"/>
      <c r="K43" s="66"/>
      <c r="L43" s="66"/>
    </row>
    <row r="44" spans="1:12" s="62" customFormat="1" ht="12" hidden="1">
      <c r="A44" s="57" t="s">
        <v>49</v>
      </c>
      <c r="B44" s="59"/>
      <c r="C44" s="60"/>
      <c r="D44" s="60"/>
      <c r="E44" s="61"/>
      <c r="F44" s="61"/>
      <c r="G44" s="61"/>
      <c r="H44" s="61"/>
      <c r="I44" s="61"/>
      <c r="J44" s="61"/>
      <c r="K44" s="61"/>
      <c r="L44" s="61"/>
    </row>
    <row r="45" spans="1:12" ht="12.75" hidden="1" thickBot="1">
      <c r="A45" s="63"/>
      <c r="B45" s="64"/>
      <c r="C45" s="65"/>
      <c r="D45" s="65"/>
      <c r="E45" s="66"/>
      <c r="F45" s="66"/>
      <c r="G45" s="66"/>
      <c r="H45" s="66"/>
      <c r="I45" s="66"/>
      <c r="J45" s="66"/>
      <c r="K45" s="66"/>
      <c r="L45" s="66"/>
    </row>
    <row r="46" spans="1:12" ht="13.5" hidden="1" thickBot="1">
      <c r="A46" s="148" t="s">
        <v>50</v>
      </c>
      <c r="B46" s="170"/>
      <c r="C46" s="49"/>
      <c r="D46" s="49"/>
      <c r="E46" s="50">
        <f>+E49+E51+E53</f>
        <v>0</v>
      </c>
      <c r="F46" s="50">
        <f t="shared" ref="F46:L46" si="7">+F49+F51+F53</f>
        <v>0</v>
      </c>
      <c r="G46" s="50">
        <f>+G49+G51+G53</f>
        <v>0</v>
      </c>
      <c r="H46" s="50">
        <f>+H49+H51+H53</f>
        <v>0</v>
      </c>
      <c r="I46" s="50">
        <f>+I49+I51+I53</f>
        <v>0</v>
      </c>
      <c r="J46" s="50">
        <f t="shared" si="7"/>
        <v>0</v>
      </c>
      <c r="K46" s="50">
        <f t="shared" si="7"/>
        <v>0</v>
      </c>
      <c r="L46" s="50">
        <f t="shared" si="7"/>
        <v>0</v>
      </c>
    </row>
    <row r="47" spans="1:12" ht="12" hidden="1">
      <c r="A47" s="63"/>
      <c r="B47" s="64"/>
      <c r="C47" s="65"/>
      <c r="D47" s="65"/>
      <c r="E47" s="66"/>
      <c r="F47" s="66"/>
      <c r="G47" s="66"/>
      <c r="H47" s="66"/>
      <c r="I47" s="66"/>
      <c r="J47" s="66"/>
      <c r="K47" s="66"/>
      <c r="L47" s="66"/>
    </row>
    <row r="48" spans="1:12" ht="12" hidden="1">
      <c r="A48" s="63"/>
      <c r="B48" s="64"/>
      <c r="C48" s="65"/>
      <c r="D48" s="65"/>
      <c r="E48" s="66"/>
      <c r="F48" s="66"/>
      <c r="G48" s="66"/>
      <c r="H48" s="67"/>
      <c r="I48" s="67"/>
      <c r="J48" s="66"/>
      <c r="K48" s="67"/>
      <c r="L48" s="67"/>
    </row>
    <row r="49" spans="1:12" s="62" customFormat="1" ht="12" hidden="1">
      <c r="A49" s="72" t="s">
        <v>51</v>
      </c>
      <c r="B49" s="59"/>
      <c r="C49" s="60"/>
      <c r="D49" s="60"/>
      <c r="E49" s="61"/>
      <c r="F49" s="61"/>
      <c r="G49" s="61"/>
      <c r="H49" s="73"/>
      <c r="I49" s="73"/>
      <c r="J49" s="61"/>
      <c r="K49" s="73"/>
      <c r="L49" s="73"/>
    </row>
    <row r="50" spans="1:12" ht="12" hidden="1">
      <c r="A50" s="63"/>
      <c r="B50" s="64"/>
      <c r="C50" s="65"/>
      <c r="D50" s="65"/>
      <c r="E50" s="66"/>
      <c r="F50" s="66"/>
      <c r="G50" s="66"/>
      <c r="H50" s="67"/>
      <c r="I50" s="67"/>
      <c r="J50" s="66"/>
      <c r="K50" s="67"/>
      <c r="L50" s="67"/>
    </row>
    <row r="51" spans="1:12" s="62" customFormat="1" ht="12" hidden="1">
      <c r="A51" s="72" t="s">
        <v>52</v>
      </c>
      <c r="B51" s="59"/>
      <c r="C51" s="60"/>
      <c r="D51" s="60"/>
      <c r="E51" s="61"/>
      <c r="F51" s="61"/>
      <c r="G51" s="61"/>
      <c r="H51" s="73"/>
      <c r="I51" s="73"/>
      <c r="J51" s="61"/>
      <c r="K51" s="73"/>
      <c r="L51" s="73"/>
    </row>
    <row r="52" spans="1:12" ht="12" hidden="1">
      <c r="A52" s="63"/>
      <c r="B52" s="64"/>
      <c r="C52" s="65"/>
      <c r="D52" s="65"/>
      <c r="E52" s="66"/>
      <c r="F52" s="66"/>
      <c r="G52" s="66"/>
      <c r="H52" s="67"/>
      <c r="I52" s="67"/>
      <c r="J52" s="66"/>
      <c r="K52" s="67"/>
      <c r="L52" s="67"/>
    </row>
    <row r="53" spans="1:12" s="62" customFormat="1" ht="12" hidden="1">
      <c r="A53" s="72" t="s">
        <v>39</v>
      </c>
      <c r="B53" s="59"/>
      <c r="C53" s="60"/>
      <c r="D53" s="60"/>
      <c r="E53" s="61"/>
      <c r="F53" s="61"/>
      <c r="G53" s="61"/>
      <c r="H53" s="61"/>
      <c r="I53" s="61"/>
      <c r="J53" s="61"/>
      <c r="K53" s="61"/>
      <c r="L53" s="61"/>
    </row>
    <row r="54" spans="1:12" ht="12" hidden="1">
      <c r="A54" s="63"/>
      <c r="B54" s="64"/>
      <c r="C54" s="65"/>
      <c r="D54" s="65"/>
      <c r="E54" s="66"/>
      <c r="F54" s="66"/>
      <c r="G54" s="66"/>
      <c r="H54" s="66"/>
      <c r="I54" s="66"/>
      <c r="J54" s="66"/>
      <c r="K54" s="66"/>
      <c r="L54" s="66"/>
    </row>
    <row r="55" spans="1:12" ht="12.75" hidden="1" thickBot="1">
      <c r="A55" s="63"/>
      <c r="B55" s="64"/>
      <c r="C55" s="65"/>
      <c r="D55" s="65"/>
      <c r="E55" s="66"/>
      <c r="F55" s="66"/>
      <c r="G55" s="66"/>
      <c r="H55" s="66"/>
      <c r="I55" s="66"/>
      <c r="J55" s="66"/>
      <c r="K55" s="66"/>
      <c r="L55" s="66"/>
    </row>
    <row r="56" spans="1:12" ht="12.75" hidden="1" thickBot="1">
      <c r="A56" s="43" t="s">
        <v>53</v>
      </c>
      <c r="B56" s="45"/>
      <c r="C56" s="49"/>
      <c r="D56" s="49"/>
      <c r="E56" s="50"/>
      <c r="F56" s="50"/>
      <c r="G56" s="50"/>
      <c r="H56" s="50"/>
      <c r="I56" s="50"/>
      <c r="J56" s="50"/>
      <c r="K56" s="50"/>
      <c r="L56" s="50"/>
    </row>
    <row r="57" spans="1:12" ht="12" hidden="1">
      <c r="A57" s="63"/>
      <c r="B57" s="64"/>
      <c r="C57" s="65"/>
      <c r="D57" s="65"/>
      <c r="E57" s="66"/>
      <c r="F57" s="66"/>
      <c r="G57" s="66"/>
      <c r="H57" s="66"/>
      <c r="I57" s="66"/>
      <c r="J57" s="66"/>
      <c r="K57" s="66"/>
      <c r="L57" s="66"/>
    </row>
    <row r="58" spans="1:12" ht="12" hidden="1">
      <c r="A58" s="80" t="s">
        <v>54</v>
      </c>
      <c r="B58" s="64"/>
      <c r="C58" s="65"/>
      <c r="D58" s="65"/>
      <c r="E58" s="66"/>
      <c r="F58" s="66"/>
      <c r="G58" s="66"/>
      <c r="H58" s="66"/>
      <c r="I58" s="66"/>
      <c r="J58" s="66"/>
      <c r="K58" s="66"/>
      <c r="L58" s="66"/>
    </row>
    <row r="59" spans="1:12" ht="12.75" hidden="1" thickBot="1">
      <c r="A59" s="63"/>
      <c r="B59" s="64"/>
      <c r="C59" s="65"/>
      <c r="D59" s="65"/>
      <c r="E59" s="66"/>
      <c r="F59" s="66"/>
      <c r="G59" s="66"/>
      <c r="H59" s="66"/>
      <c r="I59" s="66"/>
      <c r="J59" s="66"/>
      <c r="K59" s="66"/>
      <c r="L59" s="66"/>
    </row>
    <row r="60" spans="1:12" ht="13.5" hidden="1" thickBot="1">
      <c r="A60" s="148" t="s">
        <v>55</v>
      </c>
      <c r="B60" s="170"/>
      <c r="C60" s="49"/>
      <c r="D60" s="49"/>
      <c r="E60" s="50"/>
      <c r="F60" s="50"/>
      <c r="G60" s="50"/>
      <c r="H60" s="50"/>
      <c r="I60" s="50"/>
      <c r="J60" s="50"/>
      <c r="K60" s="50"/>
      <c r="L60" s="50"/>
    </row>
    <row r="61" spans="1:12" ht="12" hidden="1">
      <c r="A61" s="63"/>
      <c r="B61" s="64"/>
      <c r="C61" s="65"/>
      <c r="D61" s="65"/>
      <c r="E61" s="56"/>
      <c r="F61" s="56"/>
      <c r="G61" s="56"/>
      <c r="H61" s="56"/>
      <c r="I61" s="56"/>
      <c r="J61" s="56"/>
      <c r="K61" s="56"/>
      <c r="L61" s="56"/>
    </row>
    <row r="62" spans="1:12" ht="12" hidden="1">
      <c r="A62" s="63" t="s">
        <v>56</v>
      </c>
      <c r="B62" s="64"/>
      <c r="C62" s="65"/>
      <c r="D62" s="65"/>
      <c r="E62" s="67"/>
      <c r="F62" s="67"/>
      <c r="G62" s="67"/>
      <c r="H62" s="67"/>
      <c r="I62" s="67"/>
      <c r="J62" s="67"/>
      <c r="K62" s="67"/>
      <c r="L62" s="67"/>
    </row>
    <row r="63" spans="1:12" ht="12" hidden="1">
      <c r="A63" s="63" t="s">
        <v>57</v>
      </c>
      <c r="B63" s="64"/>
      <c r="C63" s="65"/>
      <c r="D63" s="65"/>
      <c r="E63" s="67"/>
      <c r="F63" s="67"/>
      <c r="G63" s="67"/>
      <c r="H63" s="67"/>
      <c r="I63" s="67"/>
      <c r="J63" s="67"/>
      <c r="K63" s="67"/>
      <c r="L63" s="67"/>
    </row>
    <row r="64" spans="1:12" ht="12" hidden="1">
      <c r="A64" s="63"/>
      <c r="B64" s="64"/>
      <c r="C64" s="65"/>
      <c r="D64" s="65"/>
      <c r="E64" s="67"/>
      <c r="F64" s="67"/>
      <c r="G64" s="67"/>
      <c r="H64" s="67"/>
      <c r="I64" s="67"/>
      <c r="J64" s="67"/>
      <c r="K64" s="67"/>
      <c r="L64" s="67"/>
    </row>
    <row r="65" spans="1:12" ht="12" hidden="1">
      <c r="A65" s="63" t="s">
        <v>58</v>
      </c>
      <c r="B65" s="64"/>
      <c r="C65" s="65"/>
      <c r="D65" s="65"/>
      <c r="E65" s="67"/>
      <c r="F65" s="67"/>
      <c r="G65" s="67"/>
      <c r="H65" s="67"/>
      <c r="I65" s="67"/>
      <c r="J65" s="67"/>
      <c r="K65" s="67"/>
      <c r="L65" s="67"/>
    </row>
    <row r="66" spans="1:12" ht="12" hidden="1">
      <c r="A66" s="63"/>
      <c r="B66" s="64"/>
      <c r="C66" s="65"/>
      <c r="D66" s="65"/>
      <c r="E66" s="67"/>
      <c r="F66" s="67"/>
      <c r="G66" s="67"/>
      <c r="H66" s="67"/>
      <c r="I66" s="67"/>
      <c r="J66" s="67"/>
      <c r="K66" s="67"/>
      <c r="L66" s="67"/>
    </row>
    <row r="67" spans="1:12" ht="12" hidden="1">
      <c r="A67" s="63"/>
      <c r="B67" s="64"/>
      <c r="C67" s="65"/>
      <c r="D67" s="65"/>
      <c r="E67" s="67"/>
      <c r="F67" s="67"/>
      <c r="G67" s="67"/>
      <c r="H67" s="67"/>
      <c r="I67" s="67"/>
      <c r="J67" s="67"/>
      <c r="K67" s="67"/>
      <c r="L67" s="67"/>
    </row>
    <row r="68" spans="1:12" ht="12" hidden="1">
      <c r="A68" s="63" t="s">
        <v>59</v>
      </c>
      <c r="B68" s="64"/>
      <c r="C68" s="65"/>
      <c r="D68" s="65"/>
      <c r="E68" s="67"/>
      <c r="F68" s="67"/>
      <c r="G68" s="67"/>
      <c r="H68" s="67"/>
      <c r="I68" s="67"/>
      <c r="J68" s="67"/>
      <c r="K68" s="67"/>
      <c r="L68" s="67"/>
    </row>
    <row r="69" spans="1:12" ht="12.75" hidden="1" thickBot="1">
      <c r="A69" s="63"/>
      <c r="B69" s="64"/>
      <c r="C69" s="65"/>
      <c r="D69" s="65"/>
      <c r="E69" s="79"/>
      <c r="F69" s="79"/>
      <c r="G69" s="79"/>
      <c r="H69" s="79"/>
      <c r="I69" s="79"/>
      <c r="J69" s="79"/>
      <c r="K69" s="79"/>
      <c r="L69" s="79"/>
    </row>
    <row r="70" spans="1:12" ht="15" hidden="1" thickBot="1">
      <c r="A70" s="117" t="s">
        <v>60</v>
      </c>
      <c r="B70" s="118"/>
      <c r="C70" s="49"/>
      <c r="D70" s="49"/>
      <c r="E70" s="81"/>
      <c r="F70" s="81"/>
      <c r="G70" s="81"/>
      <c r="H70" s="81"/>
      <c r="I70" s="81"/>
      <c r="J70" s="81"/>
      <c r="K70" s="81"/>
      <c r="L70" s="81"/>
    </row>
    <row r="71" spans="1:12" ht="12" hidden="1">
      <c r="A71" s="51" t="s">
        <v>61</v>
      </c>
      <c r="B71" s="53" t="s">
        <v>62</v>
      </c>
      <c r="C71" s="54"/>
      <c r="D71" s="54"/>
      <c r="E71" s="56"/>
      <c r="F71" s="56"/>
      <c r="G71" s="56"/>
      <c r="H71" s="56"/>
      <c r="I71" s="56"/>
      <c r="J71" s="56"/>
      <c r="K71" s="56"/>
      <c r="L71" s="56"/>
    </row>
    <row r="72" spans="1:12" ht="12.75" hidden="1">
      <c r="A72" s="63" t="s">
        <v>61</v>
      </c>
      <c r="B72" s="83" t="s">
        <v>63</v>
      </c>
      <c r="C72" s="60"/>
      <c r="D72" s="60"/>
      <c r="E72" s="73"/>
      <c r="F72" s="73"/>
      <c r="G72" s="73"/>
      <c r="H72" s="73"/>
      <c r="I72" s="73"/>
      <c r="J72" s="73"/>
      <c r="K72" s="73"/>
      <c r="L72" s="73"/>
    </row>
    <row r="73" spans="1:12" ht="12.75" hidden="1" thickBot="1">
      <c r="A73" s="63"/>
      <c r="B73" s="64"/>
      <c r="C73" s="65"/>
      <c r="D73" s="65"/>
      <c r="E73" s="79"/>
      <c r="F73" s="79"/>
      <c r="G73" s="79"/>
      <c r="H73" s="79"/>
      <c r="I73" s="79"/>
      <c r="J73" s="79"/>
      <c r="K73" s="79"/>
      <c r="L73" s="79"/>
    </row>
    <row r="74" spans="1:12" ht="15" hidden="1" thickBot="1">
      <c r="A74" s="148" t="s">
        <v>64</v>
      </c>
      <c r="B74" s="170"/>
      <c r="C74" s="49"/>
      <c r="D74" s="49"/>
      <c r="E74" s="81"/>
      <c r="F74" s="81"/>
      <c r="G74" s="81"/>
      <c r="H74" s="81"/>
      <c r="I74" s="81"/>
      <c r="J74" s="81"/>
      <c r="K74" s="81"/>
      <c r="L74" s="81"/>
    </row>
    <row r="75" spans="1:12" ht="13.5" hidden="1" thickBot="1">
      <c r="A75" s="117"/>
      <c r="B75" s="118"/>
      <c r="C75" s="49"/>
      <c r="D75" s="49"/>
      <c r="E75" s="81"/>
      <c r="F75" s="81"/>
      <c r="G75" s="81"/>
      <c r="H75" s="81"/>
      <c r="I75" s="81"/>
      <c r="J75" s="81"/>
      <c r="K75" s="81"/>
      <c r="L75" s="81"/>
    </row>
    <row r="76" spans="1:12" s="62" customFormat="1" ht="13.5" hidden="1" thickBot="1">
      <c r="A76" s="168" t="s">
        <v>65</v>
      </c>
      <c r="B76" s="174"/>
      <c r="C76" s="84"/>
      <c r="D76" s="84"/>
      <c r="E76" s="85">
        <f t="shared" ref="E76:L76" si="8">+E78+E79+E80</f>
        <v>0</v>
      </c>
      <c r="F76" s="85">
        <f t="shared" si="8"/>
        <v>0</v>
      </c>
      <c r="G76" s="85">
        <f t="shared" si="8"/>
        <v>0</v>
      </c>
      <c r="H76" s="85">
        <f t="shared" si="8"/>
        <v>0</v>
      </c>
      <c r="I76" s="85">
        <f t="shared" si="8"/>
        <v>0</v>
      </c>
      <c r="J76" s="85">
        <f t="shared" si="8"/>
        <v>0</v>
      </c>
      <c r="K76" s="85">
        <f t="shared" si="8"/>
        <v>0</v>
      </c>
      <c r="L76" s="85">
        <f t="shared" si="8"/>
        <v>0</v>
      </c>
    </row>
    <row r="77" spans="1:12" ht="12.75" hidden="1">
      <c r="A77" s="86"/>
      <c r="B77" s="88"/>
      <c r="C77" s="54"/>
      <c r="D77" s="54"/>
      <c r="E77" s="56"/>
      <c r="F77" s="56"/>
      <c r="G77" s="56"/>
      <c r="H77" s="56"/>
      <c r="I77" s="56"/>
      <c r="J77" s="56"/>
      <c r="K77" s="56"/>
      <c r="L77" s="56"/>
    </row>
    <row r="78" spans="1:12" s="62" customFormat="1" ht="12.75" hidden="1">
      <c r="A78" s="57" t="s">
        <v>66</v>
      </c>
      <c r="B78" s="89"/>
      <c r="C78" s="60" t="s">
        <v>36</v>
      </c>
      <c r="D78" s="60"/>
      <c r="E78" s="73">
        <v>0</v>
      </c>
      <c r="F78" s="73">
        <v>0</v>
      </c>
      <c r="G78" s="73">
        <v>0</v>
      </c>
      <c r="H78" s="73">
        <v>0</v>
      </c>
      <c r="I78" s="73">
        <v>0</v>
      </c>
      <c r="J78" s="73">
        <v>0</v>
      </c>
      <c r="K78" s="73">
        <v>0</v>
      </c>
      <c r="L78" s="73">
        <v>0</v>
      </c>
    </row>
    <row r="79" spans="1:12" s="62" customFormat="1" ht="12.75" hidden="1">
      <c r="A79" s="57" t="s">
        <v>67</v>
      </c>
      <c r="B79" s="89"/>
      <c r="C79" s="60" t="s">
        <v>36</v>
      </c>
      <c r="D79" s="60"/>
      <c r="E79" s="73">
        <v>0</v>
      </c>
      <c r="F79" s="73">
        <v>0</v>
      </c>
      <c r="G79" s="73">
        <v>0</v>
      </c>
      <c r="H79" s="73">
        <v>0</v>
      </c>
      <c r="I79" s="73">
        <v>0</v>
      </c>
      <c r="J79" s="73">
        <v>0</v>
      </c>
      <c r="K79" s="73">
        <v>0</v>
      </c>
      <c r="L79" s="73">
        <v>0</v>
      </c>
    </row>
    <row r="80" spans="1:12" s="62" customFormat="1" ht="12.75" hidden="1">
      <c r="A80" s="57" t="s">
        <v>68</v>
      </c>
      <c r="B80" s="89"/>
      <c r="C80" s="60"/>
      <c r="D80" s="60"/>
      <c r="E80" s="73">
        <v>0</v>
      </c>
      <c r="F80" s="73">
        <v>0</v>
      </c>
      <c r="G80" s="73">
        <v>0</v>
      </c>
      <c r="H80" s="73">
        <v>0</v>
      </c>
      <c r="I80" s="73">
        <v>0</v>
      </c>
      <c r="J80" s="73">
        <v>0</v>
      </c>
      <c r="K80" s="73">
        <v>0</v>
      </c>
      <c r="L80" s="73">
        <v>0</v>
      </c>
    </row>
    <row r="81" spans="1:13" ht="13.5" hidden="1" thickBot="1">
      <c r="A81" s="90"/>
      <c r="B81" s="83"/>
      <c r="C81" s="65"/>
      <c r="D81" s="65"/>
      <c r="E81" s="67"/>
      <c r="F81" s="67"/>
      <c r="G81" s="67"/>
      <c r="H81" s="67"/>
      <c r="I81" s="67"/>
      <c r="J81" s="67"/>
      <c r="K81" s="67"/>
      <c r="L81" s="67"/>
    </row>
    <row r="82" spans="1:13" ht="13.5" thickBot="1">
      <c r="A82" s="168" t="s">
        <v>69</v>
      </c>
      <c r="B82" s="174"/>
      <c r="C82" s="84"/>
      <c r="D82" s="84"/>
      <c r="E82" s="85">
        <f t="shared" ref="E82:L82" si="9">+E15+E39+E46+E56+E60+E70+E74+E76</f>
        <v>104334</v>
      </c>
      <c r="F82" s="85">
        <f t="shared" si="9"/>
        <v>0</v>
      </c>
      <c r="G82" s="85">
        <f t="shared" si="9"/>
        <v>394634071.36999995</v>
      </c>
      <c r="H82" s="85">
        <f t="shared" si="9"/>
        <v>396492327.20999998</v>
      </c>
      <c r="I82" s="85">
        <f t="shared" si="9"/>
        <v>0</v>
      </c>
      <c r="J82" s="85">
        <f t="shared" si="9"/>
        <v>394634071.36999995</v>
      </c>
      <c r="K82" s="85">
        <f t="shared" si="9"/>
        <v>396492327.20999998</v>
      </c>
      <c r="L82" s="85">
        <f t="shared" si="9"/>
        <v>0</v>
      </c>
      <c r="M82" s="91"/>
    </row>
    <row r="83" spans="1:13" ht="13.5" hidden="1" thickBot="1">
      <c r="A83" s="117"/>
      <c r="B83" s="118"/>
      <c r="C83" s="84"/>
      <c r="D83" s="84"/>
      <c r="E83" s="85"/>
      <c r="F83" s="85"/>
      <c r="G83" s="85"/>
      <c r="H83" s="85"/>
      <c r="I83" s="85"/>
      <c r="J83" s="85"/>
      <c r="K83" s="85"/>
      <c r="L83" s="85"/>
    </row>
    <row r="84" spans="1:13" ht="15" hidden="1" thickBot="1">
      <c r="A84" s="117" t="s">
        <v>70</v>
      </c>
      <c r="B84" s="118"/>
      <c r="C84" s="84"/>
      <c r="D84" s="84"/>
      <c r="E84" s="85"/>
      <c r="F84" s="85"/>
      <c r="G84" s="85"/>
      <c r="H84" s="85"/>
      <c r="I84" s="85"/>
      <c r="J84" s="85"/>
      <c r="K84" s="85"/>
      <c r="L84" s="85"/>
    </row>
    <row r="85" spans="1:13" ht="12" hidden="1">
      <c r="A85" s="51" t="s">
        <v>61</v>
      </c>
      <c r="B85" s="53" t="s">
        <v>62</v>
      </c>
      <c r="C85" s="54"/>
      <c r="D85" s="54"/>
      <c r="E85" s="56"/>
      <c r="F85" s="56"/>
      <c r="G85" s="56"/>
      <c r="H85" s="56"/>
      <c r="I85" s="56"/>
      <c r="J85" s="56"/>
      <c r="K85" s="56"/>
      <c r="L85" s="56"/>
    </row>
    <row r="86" spans="1:13" ht="12.75" hidden="1">
      <c r="A86" s="63" t="s">
        <v>61</v>
      </c>
      <c r="B86" s="83" t="s">
        <v>63</v>
      </c>
      <c r="C86" s="60"/>
      <c r="D86" s="60"/>
      <c r="E86" s="73"/>
      <c r="F86" s="73"/>
      <c r="G86" s="73"/>
      <c r="H86" s="73"/>
      <c r="I86" s="73"/>
      <c r="J86" s="73"/>
      <c r="K86" s="73"/>
      <c r="L86" s="73"/>
    </row>
    <row r="87" spans="1:13" ht="13.5" hidden="1" thickBot="1">
      <c r="A87" s="63"/>
      <c r="B87" s="93"/>
      <c r="C87" s="94"/>
      <c r="D87" s="94"/>
      <c r="E87" s="95"/>
      <c r="F87" s="95"/>
      <c r="G87" s="95"/>
      <c r="H87" s="95"/>
      <c r="I87" s="95"/>
      <c r="J87" s="95"/>
      <c r="K87" s="95"/>
      <c r="L87" s="95"/>
    </row>
    <row r="88" spans="1:13" ht="13.5" hidden="1" thickBot="1">
      <c r="A88" s="148" t="s">
        <v>71</v>
      </c>
      <c r="B88" s="170"/>
      <c r="C88" s="49"/>
      <c r="D88" s="49"/>
      <c r="E88" s="85"/>
      <c r="F88" s="85"/>
      <c r="G88" s="85">
        <f t="shared" ref="G88:L88" si="10">SUM(G89:G90)</f>
        <v>0</v>
      </c>
      <c r="H88" s="85">
        <f t="shared" si="10"/>
        <v>0</v>
      </c>
      <c r="I88" s="85">
        <f t="shared" si="10"/>
        <v>0</v>
      </c>
      <c r="J88" s="85">
        <f t="shared" si="10"/>
        <v>0</v>
      </c>
      <c r="K88" s="85">
        <f t="shared" si="10"/>
        <v>0</v>
      </c>
      <c r="L88" s="85">
        <f t="shared" si="10"/>
        <v>0</v>
      </c>
    </row>
    <row r="89" spans="1:13" ht="12" hidden="1">
      <c r="A89" s="63" t="s">
        <v>72</v>
      </c>
      <c r="B89" s="64"/>
      <c r="C89" s="65"/>
      <c r="D89" s="65"/>
      <c r="E89" s="56"/>
      <c r="F89" s="67"/>
      <c r="G89" s="67"/>
      <c r="H89" s="67"/>
      <c r="I89" s="67"/>
      <c r="J89" s="67"/>
      <c r="K89" s="67"/>
      <c r="L89" s="67"/>
    </row>
    <row r="90" spans="1:13" ht="12" hidden="1">
      <c r="A90" s="63" t="s">
        <v>73</v>
      </c>
      <c r="B90" s="64"/>
      <c r="C90" s="65"/>
      <c r="D90" s="65"/>
      <c r="E90" s="67"/>
      <c r="F90" s="67"/>
      <c r="G90" s="67"/>
      <c r="H90" s="67"/>
      <c r="I90" s="67"/>
      <c r="J90" s="67"/>
      <c r="K90" s="67"/>
      <c r="L90" s="67"/>
    </row>
    <row r="91" spans="1:13" ht="12" hidden="1">
      <c r="A91" s="63" t="s">
        <v>74</v>
      </c>
      <c r="B91" s="64"/>
      <c r="C91" s="65"/>
      <c r="D91" s="65"/>
      <c r="E91" s="67"/>
      <c r="F91" s="67"/>
      <c r="G91" s="73"/>
      <c r="H91" s="67"/>
      <c r="I91" s="67"/>
      <c r="J91" s="73"/>
      <c r="K91" s="67"/>
      <c r="L91" s="67"/>
    </row>
    <row r="92" spans="1:13" ht="12" hidden="1">
      <c r="A92" s="63" t="s">
        <v>65</v>
      </c>
      <c r="B92" s="64"/>
      <c r="C92" s="65"/>
      <c r="D92" s="65"/>
      <c r="E92" s="67"/>
      <c r="F92" s="67"/>
      <c r="G92" s="67"/>
      <c r="H92" s="67"/>
      <c r="I92" s="67"/>
      <c r="J92" s="67"/>
      <c r="K92" s="67"/>
      <c r="L92" s="67"/>
    </row>
    <row r="93" spans="1:13" ht="12.75" hidden="1" thickBot="1">
      <c r="A93" s="76"/>
      <c r="B93" s="78"/>
      <c r="C93" s="96"/>
      <c r="D93" s="96"/>
      <c r="E93" s="95"/>
      <c r="F93" s="95"/>
      <c r="G93" s="95"/>
      <c r="H93" s="95"/>
      <c r="I93" s="95"/>
      <c r="J93" s="95"/>
      <c r="K93" s="95"/>
      <c r="L93" s="95"/>
    </row>
    <row r="94" spans="1:13" ht="12.75">
      <c r="A94" s="25"/>
      <c r="B94" s="25"/>
      <c r="C94" s="97"/>
      <c r="D94" s="97"/>
      <c r="E94" s="98"/>
      <c r="F94" s="98"/>
      <c r="G94" s="99"/>
      <c r="H94" s="99"/>
      <c r="I94" s="99"/>
      <c r="J94" s="99"/>
      <c r="K94" s="99"/>
      <c r="L94" s="99"/>
    </row>
    <row r="95" spans="1:13" ht="12.75">
      <c r="A95" s="25" t="s">
        <v>75</v>
      </c>
      <c r="B95" s="25"/>
      <c r="C95" s="97"/>
      <c r="D95" s="97"/>
      <c r="E95" s="99"/>
      <c r="F95" s="99"/>
      <c r="G95" s="99"/>
      <c r="H95" s="99"/>
      <c r="I95" s="99"/>
      <c r="J95" s="99"/>
      <c r="K95" s="99"/>
      <c r="L95" s="99"/>
    </row>
    <row r="96" spans="1:13" ht="12.75">
      <c r="A96" s="25" t="s">
        <v>76</v>
      </c>
      <c r="B96" s="25"/>
      <c r="C96" s="97"/>
      <c r="D96" s="97"/>
      <c r="E96" s="99"/>
      <c r="F96" s="99"/>
      <c r="G96" s="99"/>
      <c r="H96" s="99"/>
      <c r="I96" s="99"/>
      <c r="J96" s="99"/>
      <c r="K96" s="99"/>
      <c r="L96" s="99"/>
    </row>
    <row r="97" spans="1:12" ht="12">
      <c r="A97" s="25" t="s">
        <v>77</v>
      </c>
      <c r="B97" s="25"/>
      <c r="C97" s="25"/>
      <c r="D97" s="25"/>
      <c r="E97" s="100"/>
      <c r="F97" s="100"/>
      <c r="G97" s="100"/>
      <c r="H97" s="26"/>
      <c r="I97" s="26"/>
      <c r="J97" s="100"/>
      <c r="K97" s="26"/>
      <c r="L97" s="26"/>
    </row>
    <row r="98" spans="1:12" ht="12">
      <c r="A98" s="25" t="s">
        <v>78</v>
      </c>
      <c r="B98" s="25"/>
      <c r="C98" s="25"/>
      <c r="D98" s="25"/>
      <c r="E98" s="101"/>
      <c r="F98" s="101"/>
      <c r="G98" s="101"/>
      <c r="H98" s="26"/>
      <c r="I98" s="26"/>
      <c r="J98" s="101"/>
      <c r="K98" s="26"/>
      <c r="L98" s="26"/>
    </row>
    <row r="99" spans="1:12" ht="12">
      <c r="A99" s="25"/>
      <c r="B99" s="25"/>
      <c r="C99" s="25"/>
      <c r="D99" s="25"/>
      <c r="E99" s="100"/>
      <c r="F99" s="100"/>
      <c r="G99" s="26"/>
      <c r="H99" s="26"/>
      <c r="I99" s="26"/>
      <c r="J99" s="26"/>
      <c r="K99" s="26"/>
      <c r="L99" s="26"/>
    </row>
    <row r="100" spans="1:12" ht="12">
      <c r="A100" s="25"/>
      <c r="B100" s="25"/>
      <c r="C100" s="25"/>
      <c r="D100" s="25"/>
      <c r="E100" s="100"/>
      <c r="F100" s="100"/>
      <c r="G100" s="100"/>
      <c r="H100" s="26"/>
      <c r="I100" s="26"/>
      <c r="J100" s="100"/>
      <c r="K100" s="26"/>
      <c r="L100" s="26"/>
    </row>
    <row r="101" spans="1:12">
      <c r="E101" s="102"/>
      <c r="F101" s="102"/>
      <c r="G101" s="102"/>
      <c r="J101" s="102"/>
    </row>
    <row r="102" spans="1:12">
      <c r="E102" s="102"/>
      <c r="F102" s="102"/>
      <c r="G102" s="102"/>
      <c r="H102" s="102"/>
      <c r="I102" s="102"/>
      <c r="J102" s="102"/>
      <c r="K102" s="102"/>
      <c r="L102" s="102"/>
    </row>
    <row r="103" spans="1:12">
      <c r="E103" s="102"/>
      <c r="F103" s="102"/>
      <c r="G103" s="102"/>
      <c r="J103" s="102"/>
    </row>
    <row r="104" spans="1:12">
      <c r="E104" s="102"/>
      <c r="F104" s="102"/>
      <c r="G104" s="102"/>
      <c r="H104" s="102"/>
      <c r="I104" s="102"/>
      <c r="J104" s="102"/>
      <c r="K104" s="102"/>
      <c r="L104" s="102"/>
    </row>
    <row r="105" spans="1:12">
      <c r="E105" s="102"/>
      <c r="F105" s="102"/>
    </row>
    <row r="106" spans="1:12">
      <c r="E106" s="102"/>
      <c r="F106" s="102"/>
    </row>
    <row r="107" spans="1:12">
      <c r="E107" s="102"/>
      <c r="F107" s="102"/>
    </row>
    <row r="108" spans="1:12">
      <c r="E108" s="102"/>
      <c r="F108" s="102"/>
    </row>
    <row r="109" spans="1:12">
      <c r="E109" s="102"/>
      <c r="F109" s="102"/>
    </row>
    <row r="110" spans="1:12">
      <c r="E110" s="102"/>
      <c r="F110" s="102"/>
    </row>
    <row r="111" spans="1:12">
      <c r="E111" s="102"/>
      <c r="F111" s="102"/>
      <c r="G111" s="29"/>
      <c r="H111" s="29"/>
      <c r="I111" s="29"/>
      <c r="J111" s="29"/>
      <c r="K111" s="29"/>
      <c r="L111" s="29"/>
    </row>
    <row r="112" spans="1:12">
      <c r="E112" s="102"/>
      <c r="F112" s="102"/>
      <c r="G112" s="29"/>
      <c r="H112" s="29"/>
      <c r="I112" s="29"/>
      <c r="J112" s="29"/>
      <c r="K112" s="29"/>
      <c r="L112" s="29"/>
    </row>
    <row r="113" spans="5:12">
      <c r="E113" s="102"/>
      <c r="F113" s="102"/>
      <c r="G113" s="29"/>
      <c r="H113" s="29"/>
      <c r="I113" s="29"/>
      <c r="J113" s="29"/>
      <c r="K113" s="29"/>
      <c r="L113" s="29"/>
    </row>
    <row r="114" spans="5:12">
      <c r="E114" s="102"/>
      <c r="F114" s="102"/>
      <c r="G114" s="29"/>
      <c r="H114" s="29"/>
      <c r="I114" s="29"/>
      <c r="J114" s="29"/>
      <c r="K114" s="29"/>
      <c r="L114" s="29"/>
    </row>
    <row r="115" spans="5:12">
      <c r="E115" s="102"/>
      <c r="F115" s="102"/>
      <c r="G115" s="29"/>
      <c r="H115" s="29"/>
      <c r="I115" s="29"/>
      <c r="J115" s="29"/>
      <c r="K115" s="29"/>
      <c r="L115" s="29"/>
    </row>
    <row r="116" spans="5:12">
      <c r="E116" s="102"/>
      <c r="F116" s="102"/>
      <c r="G116" s="29"/>
      <c r="H116" s="29"/>
      <c r="I116" s="29"/>
      <c r="J116" s="29"/>
      <c r="K116" s="29"/>
      <c r="L116" s="29"/>
    </row>
    <row r="117" spans="5:12">
      <c r="E117" s="102"/>
      <c r="F117" s="102"/>
      <c r="G117" s="29"/>
      <c r="H117" s="29"/>
      <c r="I117" s="29"/>
      <c r="J117" s="29"/>
      <c r="K117" s="29"/>
      <c r="L117" s="29"/>
    </row>
    <row r="118" spans="5:12">
      <c r="E118" s="102"/>
      <c r="F118" s="102"/>
      <c r="G118" s="29"/>
      <c r="H118" s="29"/>
      <c r="I118" s="29"/>
      <c r="J118" s="29"/>
      <c r="K118" s="29"/>
      <c r="L118" s="29"/>
    </row>
    <row r="119" spans="5:12">
      <c r="E119" s="102"/>
      <c r="F119" s="102"/>
      <c r="G119" s="29"/>
      <c r="H119" s="29"/>
      <c r="I119" s="29"/>
      <c r="J119" s="29"/>
      <c r="K119" s="29"/>
      <c r="L119" s="29"/>
    </row>
    <row r="120" spans="5:12">
      <c r="E120" s="102"/>
      <c r="F120" s="102"/>
      <c r="G120" s="29"/>
      <c r="H120" s="29"/>
      <c r="I120" s="29"/>
      <c r="J120" s="29"/>
      <c r="K120" s="29"/>
      <c r="L120" s="29"/>
    </row>
    <row r="121" spans="5:12">
      <c r="E121" s="102"/>
      <c r="F121" s="102"/>
      <c r="G121" s="29"/>
      <c r="H121" s="29"/>
      <c r="I121" s="29"/>
      <c r="J121" s="29"/>
      <c r="K121" s="29"/>
      <c r="L121" s="29"/>
    </row>
    <row r="122" spans="5:12">
      <c r="E122" s="102"/>
      <c r="F122" s="102"/>
      <c r="G122" s="29"/>
      <c r="H122" s="29"/>
      <c r="I122" s="29"/>
      <c r="J122" s="29"/>
      <c r="K122" s="29"/>
      <c r="L122" s="29"/>
    </row>
    <row r="123" spans="5:12">
      <c r="E123" s="102"/>
      <c r="F123" s="102"/>
      <c r="G123" s="29"/>
      <c r="H123" s="29"/>
      <c r="I123" s="29"/>
      <c r="J123" s="29"/>
      <c r="K123" s="29"/>
      <c r="L123" s="29"/>
    </row>
    <row r="124" spans="5:12">
      <c r="E124" s="102"/>
      <c r="F124" s="102"/>
      <c r="G124" s="29"/>
      <c r="H124" s="29"/>
      <c r="I124" s="29"/>
      <c r="J124" s="29"/>
      <c r="K124" s="29"/>
      <c r="L124" s="29"/>
    </row>
    <row r="125" spans="5:12">
      <c r="E125" s="102"/>
      <c r="F125" s="102"/>
      <c r="G125" s="29"/>
      <c r="H125" s="29"/>
      <c r="I125" s="29"/>
      <c r="J125" s="29"/>
      <c r="K125" s="29"/>
      <c r="L125" s="29"/>
    </row>
    <row r="126" spans="5:12">
      <c r="E126" s="102"/>
      <c r="F126" s="102"/>
      <c r="G126" s="29"/>
      <c r="H126" s="29"/>
      <c r="I126" s="29"/>
      <c r="J126" s="29"/>
      <c r="K126" s="29"/>
      <c r="L126" s="29"/>
    </row>
    <row r="127" spans="5:12">
      <c r="E127" s="102"/>
      <c r="F127" s="102"/>
      <c r="G127" s="29"/>
      <c r="H127" s="29"/>
      <c r="I127" s="29"/>
      <c r="J127" s="29"/>
      <c r="K127" s="29"/>
      <c r="L127" s="29"/>
    </row>
    <row r="128" spans="5:12">
      <c r="E128" s="102"/>
      <c r="F128" s="102"/>
      <c r="G128" s="29"/>
      <c r="H128" s="29"/>
      <c r="I128" s="29"/>
      <c r="J128" s="29"/>
      <c r="K128" s="29"/>
      <c r="L128" s="29"/>
    </row>
    <row r="129" spans="5:12">
      <c r="E129" s="102"/>
      <c r="F129" s="102"/>
      <c r="G129" s="29"/>
      <c r="H129" s="29"/>
      <c r="I129" s="29"/>
      <c r="J129" s="29"/>
      <c r="K129" s="29"/>
      <c r="L129" s="29"/>
    </row>
    <row r="130" spans="5:12">
      <c r="E130" s="102"/>
      <c r="F130" s="102"/>
      <c r="G130" s="29"/>
      <c r="H130" s="29"/>
      <c r="I130" s="29"/>
      <c r="J130" s="29"/>
      <c r="K130" s="29"/>
      <c r="L130" s="29"/>
    </row>
    <row r="131" spans="5:12">
      <c r="E131" s="102"/>
      <c r="F131" s="102"/>
      <c r="G131" s="29"/>
      <c r="H131" s="29"/>
      <c r="I131" s="29"/>
      <c r="J131" s="29"/>
      <c r="K131" s="29"/>
      <c r="L131" s="29"/>
    </row>
    <row r="132" spans="5:12">
      <c r="E132" s="102"/>
      <c r="F132" s="102"/>
      <c r="G132" s="29"/>
      <c r="H132" s="29"/>
      <c r="I132" s="29"/>
      <c r="J132" s="29"/>
      <c r="K132" s="29"/>
      <c r="L132" s="29"/>
    </row>
    <row r="133" spans="5:12">
      <c r="E133" s="102"/>
      <c r="F133" s="102"/>
      <c r="G133" s="29"/>
      <c r="H133" s="29"/>
      <c r="I133" s="29"/>
      <c r="J133" s="29"/>
      <c r="K133" s="29"/>
      <c r="L133" s="29"/>
    </row>
    <row r="134" spans="5:12">
      <c r="E134" s="102"/>
      <c r="F134" s="102"/>
      <c r="G134" s="29"/>
      <c r="H134" s="29"/>
      <c r="I134" s="29"/>
      <c r="J134" s="29"/>
      <c r="K134" s="29"/>
      <c r="L134" s="29"/>
    </row>
    <row r="135" spans="5:12">
      <c r="E135" s="102"/>
      <c r="F135" s="102"/>
      <c r="G135" s="29"/>
      <c r="H135" s="29"/>
      <c r="I135" s="29"/>
      <c r="J135" s="29"/>
      <c r="K135" s="29"/>
      <c r="L135" s="29"/>
    </row>
    <row r="136" spans="5:12">
      <c r="E136" s="102"/>
      <c r="F136" s="102"/>
      <c r="G136" s="29"/>
      <c r="H136" s="29"/>
      <c r="I136" s="29"/>
      <c r="J136" s="29"/>
      <c r="K136" s="29"/>
      <c r="L136" s="29"/>
    </row>
    <row r="137" spans="5:12">
      <c r="E137" s="102"/>
      <c r="F137" s="102"/>
      <c r="G137" s="29"/>
      <c r="H137" s="29"/>
      <c r="I137" s="29"/>
      <c r="J137" s="29"/>
      <c r="K137" s="29"/>
      <c r="L137" s="29"/>
    </row>
    <row r="138" spans="5:12">
      <c r="E138" s="102"/>
      <c r="F138" s="102"/>
      <c r="G138" s="29"/>
      <c r="H138" s="29"/>
      <c r="I138" s="29"/>
      <c r="J138" s="29"/>
      <c r="K138" s="29"/>
      <c r="L138" s="29"/>
    </row>
    <row r="139" spans="5:12">
      <c r="E139" s="102"/>
      <c r="F139" s="102"/>
      <c r="G139" s="29"/>
      <c r="H139" s="29"/>
      <c r="I139" s="29"/>
      <c r="J139" s="29"/>
      <c r="K139" s="29"/>
      <c r="L139" s="29"/>
    </row>
    <row r="140" spans="5:12">
      <c r="E140" s="102"/>
      <c r="F140" s="102"/>
      <c r="G140" s="29"/>
      <c r="H140" s="29"/>
      <c r="I140" s="29"/>
      <c r="J140" s="29"/>
      <c r="K140" s="29"/>
      <c r="L140" s="29"/>
    </row>
    <row r="141" spans="5:12">
      <c r="E141" s="102"/>
      <c r="F141" s="102"/>
      <c r="G141" s="29"/>
      <c r="H141" s="29"/>
      <c r="I141" s="29"/>
      <c r="J141" s="29"/>
      <c r="K141" s="29"/>
      <c r="L141" s="29"/>
    </row>
    <row r="142" spans="5:12">
      <c r="E142" s="102"/>
      <c r="F142" s="102"/>
      <c r="G142" s="29"/>
      <c r="H142" s="29"/>
      <c r="I142" s="29"/>
      <c r="J142" s="29"/>
      <c r="K142" s="29"/>
      <c r="L142" s="29"/>
    </row>
    <row r="143" spans="5:12">
      <c r="E143" s="102"/>
      <c r="F143" s="102"/>
      <c r="G143" s="29"/>
      <c r="H143" s="29"/>
      <c r="I143" s="29"/>
      <c r="J143" s="29"/>
      <c r="K143" s="29"/>
      <c r="L143" s="29"/>
    </row>
    <row r="144" spans="5:12">
      <c r="E144" s="102"/>
      <c r="F144" s="102"/>
      <c r="G144" s="29"/>
      <c r="H144" s="29"/>
      <c r="I144" s="29"/>
      <c r="J144" s="29"/>
      <c r="K144" s="29"/>
      <c r="L144" s="29"/>
    </row>
    <row r="145" spans="5:12">
      <c r="E145" s="102"/>
      <c r="F145" s="102"/>
      <c r="G145" s="29"/>
      <c r="H145" s="29"/>
      <c r="I145" s="29"/>
      <c r="J145" s="29"/>
      <c r="K145" s="29"/>
      <c r="L145" s="29"/>
    </row>
    <row r="146" spans="5:12">
      <c r="E146" s="102"/>
      <c r="F146" s="102"/>
      <c r="G146" s="29"/>
      <c r="H146" s="29"/>
      <c r="I146" s="29"/>
      <c r="J146" s="29"/>
      <c r="K146" s="29"/>
      <c r="L146" s="29"/>
    </row>
    <row r="147" spans="5:12">
      <c r="E147" s="102"/>
      <c r="F147" s="102"/>
      <c r="G147" s="29"/>
      <c r="H147" s="29"/>
      <c r="I147" s="29"/>
      <c r="J147" s="29"/>
      <c r="K147" s="29"/>
      <c r="L147" s="29"/>
    </row>
    <row r="148" spans="5:12">
      <c r="E148" s="102"/>
      <c r="F148" s="102"/>
      <c r="G148" s="29"/>
      <c r="H148" s="29"/>
      <c r="I148" s="29"/>
      <c r="J148" s="29"/>
      <c r="K148" s="29"/>
      <c r="L148" s="29"/>
    </row>
    <row r="149" spans="5:12">
      <c r="E149" s="102"/>
      <c r="F149" s="102"/>
      <c r="G149" s="29"/>
      <c r="H149" s="29"/>
      <c r="I149" s="29"/>
      <c r="J149" s="29"/>
      <c r="K149" s="29"/>
      <c r="L149" s="29"/>
    </row>
    <row r="150" spans="5:12">
      <c r="E150" s="102"/>
      <c r="F150" s="102"/>
      <c r="G150" s="29"/>
      <c r="H150" s="29"/>
      <c r="I150" s="29"/>
      <c r="J150" s="29"/>
      <c r="K150" s="29"/>
      <c r="L150" s="29"/>
    </row>
    <row r="151" spans="5:12">
      <c r="E151" s="102"/>
      <c r="F151" s="102"/>
      <c r="G151" s="29"/>
      <c r="H151" s="29"/>
      <c r="I151" s="29"/>
      <c r="J151" s="29"/>
      <c r="K151" s="29"/>
      <c r="L151" s="29"/>
    </row>
    <row r="152" spans="5:12">
      <c r="E152" s="102"/>
      <c r="F152" s="102"/>
      <c r="G152" s="29"/>
      <c r="H152" s="29"/>
      <c r="I152" s="29"/>
      <c r="J152" s="29"/>
      <c r="K152" s="29"/>
      <c r="L152" s="29"/>
    </row>
    <row r="153" spans="5:12">
      <c r="E153" s="102"/>
      <c r="F153" s="102"/>
      <c r="G153" s="29"/>
      <c r="H153" s="29"/>
      <c r="I153" s="29"/>
      <c r="J153" s="29"/>
      <c r="K153" s="29"/>
      <c r="L153" s="29"/>
    </row>
    <row r="154" spans="5:12">
      <c r="E154" s="102"/>
      <c r="F154" s="102"/>
      <c r="G154" s="29"/>
      <c r="H154" s="29"/>
      <c r="I154" s="29"/>
      <c r="J154" s="29"/>
      <c r="K154" s="29"/>
      <c r="L154" s="29"/>
    </row>
    <row r="155" spans="5:12">
      <c r="E155" s="102"/>
      <c r="F155" s="102"/>
      <c r="G155" s="29"/>
      <c r="H155" s="29"/>
      <c r="I155" s="29"/>
      <c r="J155" s="29"/>
      <c r="K155" s="29"/>
      <c r="L155" s="29"/>
    </row>
    <row r="156" spans="5:12">
      <c r="E156" s="102"/>
      <c r="F156" s="102"/>
      <c r="G156" s="29"/>
      <c r="H156" s="29"/>
      <c r="I156" s="29"/>
      <c r="J156" s="29"/>
      <c r="K156" s="29"/>
      <c r="L156" s="29"/>
    </row>
    <row r="157" spans="5:12">
      <c r="E157" s="102"/>
      <c r="F157" s="102"/>
      <c r="G157" s="29"/>
      <c r="H157" s="29"/>
      <c r="I157" s="29"/>
      <c r="J157" s="29"/>
      <c r="K157" s="29"/>
      <c r="L157" s="29"/>
    </row>
    <row r="158" spans="5:12">
      <c r="E158" s="102"/>
      <c r="F158" s="102"/>
      <c r="G158" s="29"/>
      <c r="H158" s="29"/>
      <c r="I158" s="29"/>
      <c r="J158" s="29"/>
      <c r="K158" s="29"/>
      <c r="L158" s="29"/>
    </row>
    <row r="159" spans="5:12">
      <c r="E159" s="102"/>
      <c r="F159" s="102"/>
      <c r="G159" s="29"/>
      <c r="H159" s="29"/>
      <c r="I159" s="29"/>
      <c r="J159" s="29"/>
      <c r="K159" s="29"/>
      <c r="L159" s="29"/>
    </row>
    <row r="160" spans="5:12">
      <c r="E160" s="102"/>
      <c r="F160" s="102"/>
      <c r="G160" s="29"/>
      <c r="H160" s="29"/>
      <c r="I160" s="29"/>
      <c r="J160" s="29"/>
      <c r="K160" s="29"/>
      <c r="L160" s="29"/>
    </row>
    <row r="161" spans="5:12">
      <c r="E161" s="102"/>
      <c r="F161" s="102"/>
      <c r="G161" s="29"/>
      <c r="H161" s="29"/>
      <c r="I161" s="29"/>
      <c r="J161" s="29"/>
      <c r="K161" s="29"/>
      <c r="L161" s="29"/>
    </row>
    <row r="162" spans="5:12">
      <c r="E162" s="102"/>
      <c r="F162" s="102"/>
      <c r="G162" s="29"/>
      <c r="H162" s="29"/>
      <c r="I162" s="29"/>
      <c r="J162" s="29"/>
      <c r="K162" s="29"/>
      <c r="L162" s="29"/>
    </row>
    <row r="163" spans="5:12">
      <c r="E163" s="102"/>
      <c r="F163" s="102"/>
      <c r="G163" s="29"/>
      <c r="H163" s="29"/>
      <c r="I163" s="29"/>
      <c r="J163" s="29"/>
      <c r="K163" s="29"/>
      <c r="L163" s="29"/>
    </row>
    <row r="164" spans="5:12">
      <c r="E164" s="102"/>
      <c r="F164" s="102"/>
      <c r="G164" s="29"/>
      <c r="H164" s="29"/>
      <c r="I164" s="29"/>
      <c r="J164" s="29"/>
      <c r="K164" s="29"/>
      <c r="L164" s="29"/>
    </row>
    <row r="165" spans="5:12">
      <c r="E165" s="102"/>
      <c r="F165" s="102"/>
      <c r="G165" s="29"/>
      <c r="H165" s="29"/>
      <c r="I165" s="29"/>
      <c r="J165" s="29"/>
      <c r="K165" s="29"/>
      <c r="L165" s="29"/>
    </row>
    <row r="166" spans="5:12">
      <c r="E166" s="102"/>
      <c r="F166" s="102"/>
      <c r="G166" s="29"/>
      <c r="H166" s="29"/>
      <c r="I166" s="29"/>
      <c r="J166" s="29"/>
      <c r="K166" s="29"/>
      <c r="L166" s="29"/>
    </row>
    <row r="167" spans="5:12">
      <c r="E167" s="102"/>
      <c r="F167" s="102"/>
      <c r="G167" s="29"/>
      <c r="H167" s="29"/>
      <c r="I167" s="29"/>
      <c r="J167" s="29"/>
      <c r="K167" s="29"/>
      <c r="L167" s="29"/>
    </row>
    <row r="168" spans="5:12">
      <c r="E168" s="102"/>
      <c r="F168" s="102"/>
      <c r="G168" s="29"/>
      <c r="H168" s="29"/>
      <c r="I168" s="29"/>
      <c r="J168" s="29"/>
      <c r="K168" s="29"/>
      <c r="L168" s="29"/>
    </row>
    <row r="169" spans="5:12">
      <c r="E169" s="102"/>
      <c r="F169" s="102"/>
      <c r="G169" s="29"/>
      <c r="H169" s="29"/>
      <c r="I169" s="29"/>
      <c r="J169" s="29"/>
      <c r="K169" s="29"/>
      <c r="L169" s="29"/>
    </row>
    <row r="170" spans="5:12">
      <c r="E170" s="102"/>
      <c r="F170" s="102"/>
      <c r="G170" s="29"/>
      <c r="H170" s="29"/>
      <c r="I170" s="29"/>
      <c r="J170" s="29"/>
      <c r="K170" s="29"/>
      <c r="L170" s="29"/>
    </row>
    <row r="171" spans="5:12">
      <c r="E171" s="102"/>
      <c r="F171" s="102"/>
      <c r="G171" s="29"/>
      <c r="H171" s="29"/>
      <c r="I171" s="29"/>
      <c r="J171" s="29"/>
      <c r="K171" s="29"/>
      <c r="L171" s="29"/>
    </row>
    <row r="172" spans="5:12">
      <c r="E172" s="102"/>
      <c r="F172" s="102"/>
      <c r="G172" s="29"/>
      <c r="H172" s="29"/>
      <c r="I172" s="29"/>
      <c r="J172" s="29"/>
      <c r="K172" s="29"/>
      <c r="L172" s="29"/>
    </row>
    <row r="173" spans="5:12">
      <c r="E173" s="102"/>
      <c r="F173" s="102"/>
      <c r="G173" s="29"/>
      <c r="H173" s="29"/>
      <c r="I173" s="29"/>
      <c r="J173" s="29"/>
      <c r="K173" s="29"/>
      <c r="L173" s="29"/>
    </row>
    <row r="174" spans="5:12">
      <c r="E174" s="102"/>
      <c r="F174" s="102"/>
      <c r="G174" s="29"/>
      <c r="H174" s="29"/>
      <c r="I174" s="29"/>
      <c r="J174" s="29"/>
      <c r="K174" s="29"/>
      <c r="L174" s="29"/>
    </row>
    <row r="175" spans="5:12">
      <c r="E175" s="102"/>
      <c r="F175" s="102"/>
      <c r="G175" s="29"/>
      <c r="H175" s="29"/>
      <c r="I175" s="29"/>
      <c r="J175" s="29"/>
      <c r="K175" s="29"/>
      <c r="L175" s="29"/>
    </row>
    <row r="176" spans="5:12">
      <c r="E176" s="102"/>
      <c r="F176" s="102"/>
      <c r="G176" s="29"/>
      <c r="H176" s="29"/>
      <c r="I176" s="29"/>
      <c r="J176" s="29"/>
      <c r="K176" s="29"/>
      <c r="L176" s="29"/>
    </row>
    <row r="177" spans="5:12">
      <c r="E177" s="102"/>
      <c r="F177" s="102"/>
      <c r="G177" s="29"/>
      <c r="H177" s="29"/>
      <c r="I177" s="29"/>
      <c r="J177" s="29"/>
      <c r="K177" s="29"/>
      <c r="L177" s="29"/>
    </row>
    <row r="178" spans="5:12">
      <c r="E178" s="102"/>
      <c r="F178" s="102"/>
      <c r="G178" s="29"/>
      <c r="H178" s="29"/>
      <c r="I178" s="29"/>
      <c r="J178" s="29"/>
      <c r="K178" s="29"/>
      <c r="L178" s="29"/>
    </row>
    <row r="179" spans="5:12">
      <c r="E179" s="102"/>
      <c r="F179" s="102"/>
      <c r="G179" s="29"/>
      <c r="H179" s="29"/>
      <c r="I179" s="29"/>
      <c r="J179" s="29"/>
      <c r="K179" s="29"/>
      <c r="L179" s="29"/>
    </row>
    <row r="180" spans="5:12">
      <c r="E180" s="102"/>
      <c r="F180" s="102"/>
      <c r="G180" s="29"/>
      <c r="H180" s="29"/>
      <c r="I180" s="29"/>
      <c r="J180" s="29"/>
      <c r="K180" s="29"/>
      <c r="L180" s="29"/>
    </row>
    <row r="181" spans="5:12">
      <c r="E181" s="102"/>
      <c r="F181" s="102"/>
      <c r="G181" s="29"/>
      <c r="H181" s="29"/>
      <c r="I181" s="29"/>
      <c r="J181" s="29"/>
      <c r="K181" s="29"/>
      <c r="L181" s="29"/>
    </row>
    <row r="182" spans="5:12">
      <c r="E182" s="102"/>
      <c r="F182" s="102"/>
      <c r="G182" s="29"/>
      <c r="H182" s="29"/>
      <c r="I182" s="29"/>
      <c r="J182" s="29"/>
      <c r="K182" s="29"/>
      <c r="L182" s="29"/>
    </row>
    <row r="183" spans="5:12">
      <c r="E183" s="102"/>
      <c r="F183" s="102"/>
      <c r="G183" s="29"/>
      <c r="H183" s="29"/>
      <c r="I183" s="29"/>
      <c r="J183" s="29"/>
      <c r="K183" s="29"/>
      <c r="L183" s="29"/>
    </row>
    <row r="184" spans="5:12">
      <c r="E184" s="102"/>
      <c r="F184" s="102"/>
      <c r="G184" s="29"/>
      <c r="H184" s="29"/>
      <c r="I184" s="29"/>
      <c r="J184" s="29"/>
      <c r="K184" s="29"/>
      <c r="L184" s="29"/>
    </row>
    <row r="185" spans="5:12">
      <c r="E185" s="102"/>
      <c r="F185" s="102"/>
      <c r="G185" s="29"/>
      <c r="H185" s="29"/>
      <c r="I185" s="29"/>
      <c r="J185" s="29"/>
      <c r="K185" s="29"/>
      <c r="L185" s="29"/>
    </row>
    <row r="186" spans="5:12">
      <c r="E186" s="102"/>
      <c r="F186" s="102"/>
      <c r="G186" s="29"/>
      <c r="H186" s="29"/>
      <c r="I186" s="29"/>
      <c r="J186" s="29"/>
      <c r="K186" s="29"/>
      <c r="L186" s="29"/>
    </row>
    <row r="187" spans="5:12">
      <c r="E187" s="102"/>
      <c r="F187" s="102"/>
      <c r="G187" s="29"/>
      <c r="H187" s="29"/>
      <c r="I187" s="29"/>
      <c r="J187" s="29"/>
      <c r="K187" s="29"/>
      <c r="L187" s="29"/>
    </row>
    <row r="188" spans="5:12">
      <c r="E188" s="102"/>
      <c r="F188" s="102"/>
      <c r="G188" s="29"/>
      <c r="H188" s="29"/>
      <c r="I188" s="29"/>
      <c r="J188" s="29"/>
      <c r="K188" s="29"/>
      <c r="L188" s="29"/>
    </row>
    <row r="189" spans="5:12">
      <c r="E189" s="102"/>
      <c r="F189" s="102"/>
      <c r="G189" s="29"/>
      <c r="H189" s="29"/>
      <c r="I189" s="29"/>
      <c r="J189" s="29"/>
      <c r="K189" s="29"/>
      <c r="L189" s="29"/>
    </row>
    <row r="190" spans="5:12">
      <c r="E190" s="102"/>
      <c r="F190" s="102"/>
      <c r="G190" s="29"/>
      <c r="H190" s="29"/>
      <c r="I190" s="29"/>
      <c r="J190" s="29"/>
      <c r="K190" s="29"/>
      <c r="L190" s="29"/>
    </row>
    <row r="191" spans="5:12">
      <c r="E191" s="102"/>
      <c r="F191" s="102"/>
      <c r="G191" s="29"/>
      <c r="H191" s="29"/>
      <c r="I191" s="29"/>
      <c r="J191" s="29"/>
      <c r="K191" s="29"/>
      <c r="L191" s="29"/>
    </row>
    <row r="192" spans="5:12">
      <c r="E192" s="102"/>
      <c r="F192" s="102"/>
      <c r="G192" s="29"/>
      <c r="H192" s="29"/>
      <c r="I192" s="29"/>
      <c r="J192" s="29"/>
      <c r="K192" s="29"/>
      <c r="L192" s="29"/>
    </row>
    <row r="193" spans="5:12">
      <c r="E193" s="102"/>
      <c r="F193" s="102"/>
      <c r="G193" s="29"/>
      <c r="H193" s="29"/>
      <c r="I193" s="29"/>
      <c r="J193" s="29"/>
      <c r="K193" s="29"/>
      <c r="L193" s="29"/>
    </row>
    <row r="194" spans="5:12">
      <c r="E194" s="102"/>
      <c r="F194" s="102"/>
      <c r="G194" s="29"/>
      <c r="H194" s="29"/>
      <c r="I194" s="29"/>
      <c r="J194" s="29"/>
      <c r="K194" s="29"/>
      <c r="L194" s="29"/>
    </row>
    <row r="195" spans="5:12">
      <c r="E195" s="102"/>
      <c r="F195" s="102"/>
      <c r="G195" s="29"/>
      <c r="H195" s="29"/>
      <c r="I195" s="29"/>
      <c r="J195" s="29"/>
      <c r="K195" s="29"/>
      <c r="L195" s="29"/>
    </row>
    <row r="196" spans="5:12">
      <c r="E196" s="102"/>
      <c r="F196" s="102"/>
      <c r="G196" s="29"/>
      <c r="H196" s="29"/>
      <c r="I196" s="29"/>
      <c r="J196" s="29"/>
      <c r="K196" s="29"/>
      <c r="L196" s="29"/>
    </row>
    <row r="197" spans="5:12">
      <c r="E197" s="102"/>
      <c r="F197" s="102"/>
      <c r="G197" s="29"/>
      <c r="H197" s="29"/>
      <c r="I197" s="29"/>
      <c r="J197" s="29"/>
      <c r="K197" s="29"/>
      <c r="L197" s="29"/>
    </row>
    <row r="198" spans="5:12">
      <c r="E198" s="102"/>
      <c r="F198" s="102"/>
      <c r="G198" s="29"/>
      <c r="H198" s="29"/>
      <c r="I198" s="29"/>
      <c r="J198" s="29"/>
      <c r="K198" s="29"/>
      <c r="L198" s="29"/>
    </row>
    <row r="199" spans="5:12">
      <c r="E199" s="102"/>
      <c r="F199" s="102"/>
      <c r="G199" s="29"/>
      <c r="H199" s="29"/>
      <c r="I199" s="29"/>
      <c r="J199" s="29"/>
      <c r="K199" s="29"/>
      <c r="L199" s="29"/>
    </row>
    <row r="200" spans="5:12">
      <c r="E200" s="102"/>
      <c r="F200" s="102"/>
      <c r="G200" s="29"/>
      <c r="H200" s="29"/>
      <c r="I200" s="29"/>
      <c r="J200" s="29"/>
      <c r="K200" s="29"/>
      <c r="L200" s="29"/>
    </row>
    <row r="201" spans="5:12">
      <c r="E201" s="102"/>
      <c r="F201" s="102"/>
      <c r="G201" s="29"/>
      <c r="H201" s="29"/>
      <c r="I201" s="29"/>
      <c r="J201" s="29"/>
      <c r="K201" s="29"/>
      <c r="L201" s="29"/>
    </row>
    <row r="202" spans="5:12">
      <c r="E202" s="102"/>
      <c r="F202" s="102"/>
      <c r="G202" s="29"/>
      <c r="H202" s="29"/>
      <c r="I202" s="29"/>
      <c r="J202" s="29"/>
      <c r="K202" s="29"/>
      <c r="L202" s="29"/>
    </row>
    <row r="203" spans="5:12">
      <c r="E203" s="102"/>
      <c r="F203" s="102"/>
      <c r="G203" s="29"/>
      <c r="H203" s="29"/>
      <c r="I203" s="29"/>
      <c r="J203" s="29"/>
      <c r="K203" s="29"/>
      <c r="L203" s="29"/>
    </row>
    <row r="204" spans="5:12">
      <c r="E204" s="102"/>
      <c r="F204" s="102"/>
      <c r="G204" s="29"/>
      <c r="H204" s="29"/>
      <c r="I204" s="29"/>
      <c r="J204" s="29"/>
      <c r="K204" s="29"/>
      <c r="L204" s="29"/>
    </row>
    <row r="205" spans="5:12">
      <c r="E205" s="102"/>
      <c r="F205" s="102"/>
      <c r="G205" s="29"/>
      <c r="H205" s="29"/>
      <c r="I205" s="29"/>
      <c r="J205" s="29"/>
      <c r="K205" s="29"/>
      <c r="L205" s="29"/>
    </row>
    <row r="206" spans="5:12">
      <c r="E206" s="102"/>
      <c r="F206" s="102"/>
      <c r="G206" s="29"/>
      <c r="H206" s="29"/>
      <c r="I206" s="29"/>
      <c r="J206" s="29"/>
      <c r="K206" s="29"/>
      <c r="L206" s="29"/>
    </row>
    <row r="207" spans="5:12">
      <c r="E207" s="102"/>
      <c r="F207" s="102"/>
      <c r="G207" s="29"/>
      <c r="H207" s="29"/>
      <c r="I207" s="29"/>
      <c r="J207" s="29"/>
      <c r="K207" s="29"/>
      <c r="L207" s="29"/>
    </row>
    <row r="208" spans="5:12">
      <c r="E208" s="102"/>
      <c r="F208" s="102"/>
      <c r="G208" s="29"/>
      <c r="H208" s="29"/>
      <c r="I208" s="29"/>
      <c r="J208" s="29"/>
      <c r="K208" s="29"/>
      <c r="L208" s="29"/>
    </row>
    <row r="209" spans="5:12">
      <c r="E209" s="102"/>
      <c r="F209" s="102"/>
      <c r="G209" s="29"/>
      <c r="H209" s="29"/>
      <c r="I209" s="29"/>
      <c r="J209" s="29"/>
      <c r="K209" s="29"/>
      <c r="L209" s="29"/>
    </row>
    <row r="210" spans="5:12">
      <c r="E210" s="102"/>
      <c r="F210" s="102"/>
      <c r="G210" s="29"/>
      <c r="H210" s="29"/>
      <c r="I210" s="29"/>
      <c r="J210" s="29"/>
      <c r="K210" s="29"/>
      <c r="L210" s="29"/>
    </row>
    <row r="211" spans="5:12">
      <c r="E211" s="102"/>
      <c r="F211" s="102"/>
      <c r="G211" s="29"/>
      <c r="H211" s="29"/>
      <c r="I211" s="29"/>
      <c r="J211" s="29"/>
      <c r="K211" s="29"/>
      <c r="L211" s="29"/>
    </row>
    <row r="212" spans="5:12">
      <c r="E212" s="102"/>
      <c r="F212" s="102"/>
      <c r="G212" s="29"/>
      <c r="H212" s="29"/>
      <c r="I212" s="29"/>
      <c r="J212" s="29"/>
      <c r="K212" s="29"/>
      <c r="L212" s="29"/>
    </row>
    <row r="213" spans="5:12">
      <c r="E213" s="102"/>
      <c r="F213" s="102"/>
      <c r="G213" s="29"/>
      <c r="H213" s="29"/>
      <c r="I213" s="29"/>
      <c r="J213" s="29"/>
      <c r="K213" s="29"/>
      <c r="L213" s="29"/>
    </row>
    <row r="214" spans="5:12">
      <c r="E214" s="102"/>
      <c r="F214" s="102"/>
      <c r="G214" s="29"/>
      <c r="H214" s="29"/>
      <c r="I214" s="29"/>
      <c r="J214" s="29"/>
      <c r="K214" s="29"/>
      <c r="L214" s="29"/>
    </row>
    <row r="215" spans="5:12">
      <c r="E215" s="102"/>
      <c r="F215" s="102"/>
      <c r="G215" s="29"/>
      <c r="H215" s="29"/>
      <c r="I215" s="29"/>
      <c r="J215" s="29"/>
      <c r="K215" s="29"/>
      <c r="L215" s="29"/>
    </row>
    <row r="216" spans="5:12">
      <c r="E216" s="102"/>
      <c r="F216" s="102"/>
      <c r="G216" s="29"/>
      <c r="H216" s="29"/>
      <c r="I216" s="29"/>
      <c r="J216" s="29"/>
      <c r="K216" s="29"/>
      <c r="L216" s="29"/>
    </row>
    <row r="217" spans="5:12">
      <c r="E217" s="102"/>
      <c r="F217" s="102"/>
      <c r="G217" s="29"/>
      <c r="H217" s="29"/>
      <c r="I217" s="29"/>
      <c r="J217" s="29"/>
      <c r="K217" s="29"/>
      <c r="L217" s="29"/>
    </row>
    <row r="218" spans="5:12">
      <c r="E218" s="102"/>
      <c r="F218" s="102"/>
      <c r="G218" s="29"/>
      <c r="H218" s="29"/>
      <c r="I218" s="29"/>
      <c r="J218" s="29"/>
      <c r="K218" s="29"/>
      <c r="L218" s="29"/>
    </row>
    <row r="219" spans="5:12">
      <c r="E219" s="102"/>
      <c r="F219" s="102"/>
      <c r="G219" s="29"/>
      <c r="H219" s="29"/>
      <c r="I219" s="29"/>
      <c r="J219" s="29"/>
      <c r="K219" s="29"/>
      <c r="L219" s="29"/>
    </row>
    <row r="220" spans="5:12">
      <c r="E220" s="102"/>
      <c r="F220" s="102"/>
      <c r="G220" s="29"/>
      <c r="H220" s="29"/>
      <c r="I220" s="29"/>
      <c r="J220" s="29"/>
      <c r="K220" s="29"/>
      <c r="L220" s="29"/>
    </row>
    <row r="221" spans="5:12">
      <c r="E221" s="102"/>
      <c r="F221" s="102"/>
      <c r="G221" s="29"/>
      <c r="H221" s="29"/>
      <c r="I221" s="29"/>
      <c r="J221" s="29"/>
      <c r="K221" s="29"/>
      <c r="L221" s="29"/>
    </row>
    <row r="222" spans="5:12">
      <c r="E222" s="102"/>
      <c r="F222" s="102"/>
      <c r="G222" s="29"/>
      <c r="H222" s="29"/>
      <c r="I222" s="29"/>
      <c r="J222" s="29"/>
      <c r="K222" s="29"/>
      <c r="L222" s="29"/>
    </row>
    <row r="223" spans="5:12">
      <c r="E223" s="102"/>
      <c r="F223" s="102"/>
      <c r="G223" s="29"/>
      <c r="H223" s="29"/>
      <c r="I223" s="29"/>
      <c r="J223" s="29"/>
      <c r="K223" s="29"/>
      <c r="L223" s="29"/>
    </row>
    <row r="224" spans="5:12">
      <c r="E224" s="102"/>
      <c r="F224" s="102"/>
      <c r="G224" s="29"/>
      <c r="H224" s="29"/>
      <c r="I224" s="29"/>
      <c r="J224" s="29"/>
      <c r="K224" s="29"/>
      <c r="L224" s="29"/>
    </row>
    <row r="225" spans="5:12">
      <c r="E225" s="102"/>
      <c r="F225" s="102"/>
      <c r="G225" s="29"/>
      <c r="H225" s="29"/>
      <c r="I225" s="29"/>
      <c r="J225" s="29"/>
      <c r="K225" s="29"/>
      <c r="L225" s="29"/>
    </row>
    <row r="226" spans="5:12">
      <c r="E226" s="102"/>
      <c r="F226" s="102"/>
      <c r="G226" s="29"/>
      <c r="H226" s="29"/>
      <c r="I226" s="29"/>
      <c r="J226" s="29"/>
      <c r="K226" s="29"/>
      <c r="L226" s="29"/>
    </row>
    <row r="227" spans="5:12">
      <c r="E227" s="102"/>
      <c r="F227" s="102"/>
      <c r="G227" s="29"/>
      <c r="H227" s="29"/>
      <c r="I227" s="29"/>
      <c r="J227" s="29"/>
      <c r="K227" s="29"/>
      <c r="L227" s="29"/>
    </row>
    <row r="228" spans="5:12">
      <c r="E228" s="102"/>
      <c r="F228" s="102"/>
      <c r="G228" s="29"/>
      <c r="H228" s="29"/>
      <c r="I228" s="29"/>
      <c r="J228" s="29"/>
      <c r="K228" s="29"/>
      <c r="L228" s="29"/>
    </row>
    <row r="229" spans="5:12">
      <c r="E229" s="102"/>
      <c r="F229" s="102"/>
      <c r="G229" s="29"/>
      <c r="H229" s="29"/>
      <c r="I229" s="29"/>
      <c r="J229" s="29"/>
      <c r="K229" s="29"/>
      <c r="L229" s="29"/>
    </row>
    <row r="230" spans="5:12">
      <c r="E230" s="102"/>
      <c r="F230" s="102"/>
      <c r="G230" s="29"/>
      <c r="H230" s="29"/>
      <c r="I230" s="29"/>
      <c r="J230" s="29"/>
      <c r="K230" s="29"/>
      <c r="L230" s="29"/>
    </row>
    <row r="231" spans="5:12">
      <c r="E231" s="102"/>
      <c r="F231" s="102"/>
      <c r="G231" s="29"/>
      <c r="H231" s="29"/>
      <c r="I231" s="29"/>
      <c r="J231" s="29"/>
      <c r="K231" s="29"/>
      <c r="L231" s="29"/>
    </row>
    <row r="232" spans="5:12">
      <c r="E232" s="102"/>
      <c r="F232" s="102"/>
      <c r="G232" s="29"/>
      <c r="H232" s="29"/>
      <c r="I232" s="29"/>
      <c r="J232" s="29"/>
      <c r="K232" s="29"/>
      <c r="L232" s="29"/>
    </row>
    <row r="233" spans="5:12">
      <c r="E233" s="102"/>
      <c r="F233" s="102"/>
      <c r="G233" s="29"/>
      <c r="H233" s="29"/>
      <c r="I233" s="29"/>
      <c r="J233" s="29"/>
      <c r="K233" s="29"/>
      <c r="L233" s="29"/>
    </row>
    <row r="234" spans="5:12">
      <c r="E234" s="102"/>
      <c r="F234" s="102"/>
      <c r="G234" s="29"/>
      <c r="H234" s="29"/>
      <c r="I234" s="29"/>
      <c r="J234" s="29"/>
      <c r="K234" s="29"/>
      <c r="L234" s="29"/>
    </row>
    <row r="235" spans="5:12">
      <c r="E235" s="102"/>
      <c r="F235" s="102"/>
      <c r="G235" s="29"/>
      <c r="H235" s="29"/>
      <c r="I235" s="29"/>
      <c r="J235" s="29"/>
      <c r="K235" s="29"/>
      <c r="L235" s="29"/>
    </row>
    <row r="236" spans="5:12">
      <c r="E236" s="102"/>
      <c r="F236" s="102"/>
      <c r="G236" s="29"/>
      <c r="H236" s="29"/>
      <c r="I236" s="29"/>
      <c r="J236" s="29"/>
      <c r="K236" s="29"/>
      <c r="L236" s="29"/>
    </row>
    <row r="237" spans="5:12">
      <c r="E237" s="102"/>
      <c r="F237" s="102"/>
      <c r="G237" s="29"/>
      <c r="H237" s="29"/>
      <c r="I237" s="29"/>
      <c r="J237" s="29"/>
      <c r="K237" s="29"/>
      <c r="L237" s="29"/>
    </row>
    <row r="238" spans="5:12">
      <c r="E238" s="102"/>
      <c r="F238" s="102"/>
      <c r="G238" s="29"/>
      <c r="H238" s="29"/>
      <c r="I238" s="29"/>
      <c r="J238" s="29"/>
      <c r="K238" s="29"/>
      <c r="L238" s="29"/>
    </row>
    <row r="239" spans="5:12">
      <c r="E239" s="102"/>
      <c r="F239" s="102"/>
      <c r="G239" s="29"/>
      <c r="H239" s="29"/>
      <c r="I239" s="29"/>
      <c r="J239" s="29"/>
      <c r="K239" s="29"/>
      <c r="L239" s="29"/>
    </row>
    <row r="240" spans="5:12">
      <c r="E240" s="102"/>
      <c r="F240" s="102"/>
      <c r="G240" s="29"/>
      <c r="H240" s="29"/>
      <c r="I240" s="29"/>
      <c r="J240" s="29"/>
      <c r="K240" s="29"/>
      <c r="L240" s="29"/>
    </row>
    <row r="241" spans="5:12">
      <c r="E241" s="102"/>
      <c r="F241" s="102"/>
      <c r="G241" s="29"/>
      <c r="H241" s="29"/>
      <c r="I241" s="29"/>
      <c r="J241" s="29"/>
      <c r="K241" s="29"/>
      <c r="L241" s="29"/>
    </row>
    <row r="242" spans="5:12">
      <c r="E242" s="102"/>
      <c r="F242" s="102"/>
      <c r="G242" s="29"/>
      <c r="H242" s="29"/>
      <c r="I242" s="29"/>
      <c r="J242" s="29"/>
      <c r="K242" s="29"/>
      <c r="L242" s="29"/>
    </row>
    <row r="243" spans="5:12">
      <c r="E243" s="102"/>
      <c r="F243" s="102"/>
      <c r="G243" s="29"/>
      <c r="H243" s="29"/>
      <c r="I243" s="29"/>
      <c r="J243" s="29"/>
      <c r="K243" s="29"/>
      <c r="L243" s="29"/>
    </row>
    <row r="244" spans="5:12">
      <c r="E244" s="102"/>
      <c r="F244" s="102"/>
      <c r="G244" s="29"/>
      <c r="H244" s="29"/>
      <c r="I244" s="29"/>
      <c r="J244" s="29"/>
      <c r="K244" s="29"/>
      <c r="L244" s="29"/>
    </row>
    <row r="245" spans="5:12">
      <c r="E245" s="102"/>
      <c r="F245" s="102"/>
      <c r="G245" s="29"/>
      <c r="H245" s="29"/>
      <c r="I245" s="29"/>
      <c r="J245" s="29"/>
      <c r="K245" s="29"/>
      <c r="L245" s="29"/>
    </row>
    <row r="246" spans="5:12">
      <c r="E246" s="102"/>
      <c r="F246" s="102"/>
      <c r="G246" s="29"/>
      <c r="H246" s="29"/>
      <c r="I246" s="29"/>
      <c r="J246" s="29"/>
      <c r="K246" s="29"/>
      <c r="L246" s="29"/>
    </row>
    <row r="247" spans="5:12">
      <c r="E247" s="102"/>
      <c r="F247" s="102"/>
      <c r="G247" s="29"/>
      <c r="H247" s="29"/>
      <c r="I247" s="29"/>
      <c r="J247" s="29"/>
      <c r="K247" s="29"/>
      <c r="L247" s="29"/>
    </row>
    <row r="248" spans="5:12">
      <c r="E248" s="102"/>
      <c r="F248" s="102"/>
      <c r="G248" s="29"/>
      <c r="H248" s="29"/>
      <c r="I248" s="29"/>
      <c r="J248" s="29"/>
      <c r="K248" s="29"/>
      <c r="L248" s="29"/>
    </row>
    <row r="249" spans="5:12">
      <c r="E249" s="102"/>
      <c r="F249" s="102"/>
      <c r="G249" s="29"/>
      <c r="H249" s="29"/>
      <c r="I249" s="29"/>
      <c r="J249" s="29"/>
      <c r="K249" s="29"/>
      <c r="L249" s="29"/>
    </row>
    <row r="250" spans="5:12">
      <c r="E250" s="102"/>
      <c r="F250" s="102"/>
      <c r="G250" s="29"/>
      <c r="H250" s="29"/>
      <c r="I250" s="29"/>
      <c r="J250" s="29"/>
      <c r="K250" s="29"/>
      <c r="L250" s="29"/>
    </row>
    <row r="251" spans="5:12">
      <c r="E251" s="102"/>
      <c r="F251" s="102"/>
      <c r="G251" s="29"/>
      <c r="H251" s="29"/>
      <c r="I251" s="29"/>
      <c r="J251" s="29"/>
      <c r="K251" s="29"/>
      <c r="L251" s="29"/>
    </row>
    <row r="252" spans="5:12">
      <c r="E252" s="102"/>
      <c r="F252" s="102"/>
      <c r="G252" s="29"/>
      <c r="H252" s="29"/>
      <c r="I252" s="29"/>
      <c r="J252" s="29"/>
      <c r="K252" s="29"/>
      <c r="L252" s="29"/>
    </row>
    <row r="253" spans="5:12">
      <c r="E253" s="102"/>
      <c r="F253" s="102"/>
      <c r="G253" s="29"/>
      <c r="H253" s="29"/>
      <c r="I253" s="29"/>
      <c r="J253" s="29"/>
      <c r="K253" s="29"/>
      <c r="L253" s="29"/>
    </row>
    <row r="254" spans="5:12">
      <c r="E254" s="102"/>
      <c r="F254" s="102"/>
      <c r="G254" s="29"/>
      <c r="H254" s="29"/>
      <c r="I254" s="29"/>
      <c r="J254" s="29"/>
      <c r="K254" s="29"/>
      <c r="L254" s="29"/>
    </row>
    <row r="255" spans="5:12">
      <c r="E255" s="102"/>
      <c r="F255" s="102"/>
      <c r="G255" s="29"/>
      <c r="H255" s="29"/>
      <c r="I255" s="29"/>
      <c r="J255" s="29"/>
      <c r="K255" s="29"/>
      <c r="L255" s="29"/>
    </row>
    <row r="256" spans="5:12">
      <c r="E256" s="102"/>
      <c r="F256" s="102"/>
      <c r="G256" s="29"/>
      <c r="H256" s="29"/>
      <c r="I256" s="29"/>
      <c r="J256" s="29"/>
      <c r="K256" s="29"/>
      <c r="L256" s="29"/>
    </row>
    <row r="257" spans="5:12">
      <c r="E257" s="102"/>
      <c r="F257" s="102"/>
      <c r="G257" s="29"/>
      <c r="H257" s="29"/>
      <c r="I257" s="29"/>
      <c r="J257" s="29"/>
      <c r="K257" s="29"/>
      <c r="L257" s="29"/>
    </row>
    <row r="258" spans="5:12">
      <c r="E258" s="102"/>
      <c r="F258" s="102"/>
      <c r="G258" s="29"/>
      <c r="H258" s="29"/>
      <c r="I258" s="29"/>
      <c r="J258" s="29"/>
      <c r="K258" s="29"/>
      <c r="L258" s="29"/>
    </row>
    <row r="259" spans="5:12">
      <c r="E259" s="102"/>
      <c r="F259" s="102"/>
      <c r="G259" s="29"/>
      <c r="H259" s="29"/>
      <c r="I259" s="29"/>
      <c r="J259" s="29"/>
      <c r="K259" s="29"/>
      <c r="L259" s="29"/>
    </row>
    <row r="260" spans="5:12">
      <c r="E260" s="102"/>
      <c r="F260" s="102"/>
      <c r="G260" s="29"/>
      <c r="H260" s="29"/>
      <c r="I260" s="29"/>
      <c r="J260" s="29"/>
      <c r="K260" s="29"/>
      <c r="L260" s="29"/>
    </row>
    <row r="261" spans="5:12">
      <c r="E261" s="102"/>
      <c r="F261" s="102"/>
      <c r="G261" s="29"/>
      <c r="H261" s="29"/>
      <c r="I261" s="29"/>
      <c r="J261" s="29"/>
      <c r="K261" s="29"/>
      <c r="L261" s="29"/>
    </row>
    <row r="262" spans="5:12">
      <c r="E262" s="102"/>
      <c r="F262" s="102"/>
      <c r="G262" s="29"/>
      <c r="H262" s="29"/>
      <c r="I262" s="29"/>
      <c r="J262" s="29"/>
      <c r="K262" s="29"/>
      <c r="L262" s="29"/>
    </row>
    <row r="263" spans="5:12">
      <c r="E263" s="102"/>
      <c r="F263" s="102"/>
      <c r="G263" s="29"/>
      <c r="H263" s="29"/>
      <c r="I263" s="29"/>
      <c r="J263" s="29"/>
      <c r="K263" s="29"/>
      <c r="L263" s="29"/>
    </row>
    <row r="264" spans="5:12">
      <c r="E264" s="102"/>
      <c r="F264" s="102"/>
      <c r="G264" s="29"/>
      <c r="H264" s="29"/>
      <c r="I264" s="29"/>
      <c r="J264" s="29"/>
      <c r="K264" s="29"/>
      <c r="L264" s="29"/>
    </row>
    <row r="265" spans="5:12">
      <c r="E265" s="102"/>
      <c r="F265" s="102"/>
      <c r="G265" s="29"/>
      <c r="H265" s="29"/>
      <c r="I265" s="29"/>
      <c r="J265" s="29"/>
      <c r="K265" s="29"/>
      <c r="L265" s="29"/>
    </row>
    <row r="266" spans="5:12">
      <c r="E266" s="102"/>
      <c r="F266" s="102"/>
      <c r="G266" s="29"/>
      <c r="H266" s="29"/>
      <c r="I266" s="29"/>
      <c r="J266" s="29"/>
      <c r="K266" s="29"/>
      <c r="L266" s="29"/>
    </row>
    <row r="267" spans="5:12">
      <c r="E267" s="102"/>
      <c r="F267" s="102"/>
      <c r="G267" s="29"/>
      <c r="H267" s="29"/>
      <c r="I267" s="29"/>
      <c r="J267" s="29"/>
      <c r="K267" s="29"/>
      <c r="L267" s="29"/>
    </row>
    <row r="268" spans="5:12">
      <c r="E268" s="102"/>
      <c r="F268" s="102"/>
      <c r="G268" s="29"/>
      <c r="H268" s="29"/>
      <c r="I268" s="29"/>
      <c r="J268" s="29"/>
      <c r="K268" s="29"/>
      <c r="L268" s="29"/>
    </row>
    <row r="269" spans="5:12">
      <c r="E269" s="102"/>
      <c r="F269" s="102"/>
      <c r="G269" s="29"/>
      <c r="H269" s="29"/>
      <c r="I269" s="29"/>
      <c r="J269" s="29"/>
      <c r="K269" s="29"/>
      <c r="L269" s="29"/>
    </row>
    <row r="270" spans="5:12">
      <c r="E270" s="102"/>
      <c r="F270" s="102"/>
      <c r="G270" s="29"/>
      <c r="H270" s="29"/>
      <c r="I270" s="29"/>
      <c r="J270" s="29"/>
      <c r="K270" s="29"/>
      <c r="L270" s="29"/>
    </row>
    <row r="271" spans="5:12">
      <c r="E271" s="102"/>
      <c r="F271" s="102"/>
      <c r="G271" s="29"/>
      <c r="H271" s="29"/>
      <c r="I271" s="29"/>
      <c r="J271" s="29"/>
      <c r="K271" s="29"/>
      <c r="L271" s="29"/>
    </row>
    <row r="272" spans="5:12">
      <c r="E272" s="102"/>
      <c r="F272" s="102"/>
      <c r="G272" s="29"/>
      <c r="H272" s="29"/>
      <c r="I272" s="29"/>
      <c r="J272" s="29"/>
      <c r="K272" s="29"/>
      <c r="L272" s="29"/>
    </row>
    <row r="273" spans="5:12">
      <c r="E273" s="102"/>
      <c r="F273" s="102"/>
      <c r="G273" s="29"/>
      <c r="H273" s="29"/>
      <c r="I273" s="29"/>
      <c r="J273" s="29"/>
      <c r="K273" s="29"/>
      <c r="L273" s="29"/>
    </row>
    <row r="274" spans="5:12">
      <c r="E274" s="102"/>
      <c r="F274" s="102"/>
      <c r="G274" s="29"/>
      <c r="H274" s="29"/>
      <c r="I274" s="29"/>
      <c r="J274" s="29"/>
      <c r="K274" s="29"/>
      <c r="L274" s="29"/>
    </row>
    <row r="275" spans="5:12">
      <c r="E275" s="102"/>
      <c r="F275" s="102"/>
      <c r="G275" s="29"/>
      <c r="H275" s="29"/>
      <c r="I275" s="29"/>
      <c r="J275" s="29"/>
      <c r="K275" s="29"/>
      <c r="L275" s="29"/>
    </row>
    <row r="276" spans="5:12">
      <c r="E276" s="102"/>
      <c r="F276" s="102"/>
      <c r="G276" s="29"/>
      <c r="H276" s="29"/>
      <c r="I276" s="29"/>
      <c r="J276" s="29"/>
      <c r="K276" s="29"/>
      <c r="L276" s="29"/>
    </row>
    <row r="277" spans="5:12">
      <c r="E277" s="102"/>
      <c r="F277" s="102"/>
      <c r="G277" s="29"/>
      <c r="H277" s="29"/>
      <c r="I277" s="29"/>
      <c r="J277" s="29"/>
      <c r="K277" s="29"/>
      <c r="L277" s="29"/>
    </row>
    <row r="278" spans="5:12">
      <c r="E278" s="102"/>
      <c r="F278" s="102"/>
      <c r="G278" s="29"/>
      <c r="H278" s="29"/>
      <c r="I278" s="29"/>
      <c r="J278" s="29"/>
      <c r="K278" s="29"/>
      <c r="L278" s="29"/>
    </row>
    <row r="279" spans="5:12">
      <c r="E279" s="102"/>
      <c r="F279" s="102"/>
      <c r="G279" s="29"/>
      <c r="H279" s="29"/>
      <c r="I279" s="29"/>
      <c r="J279" s="29"/>
      <c r="K279" s="29"/>
      <c r="L279" s="29"/>
    </row>
    <row r="280" spans="5:12">
      <c r="E280" s="102"/>
      <c r="F280" s="102"/>
      <c r="G280" s="29"/>
      <c r="H280" s="29"/>
      <c r="I280" s="29"/>
      <c r="J280" s="29"/>
      <c r="K280" s="29"/>
      <c r="L280" s="29"/>
    </row>
    <row r="281" spans="5:12">
      <c r="E281" s="102"/>
      <c r="F281" s="102"/>
      <c r="G281" s="29"/>
      <c r="H281" s="29"/>
      <c r="I281" s="29"/>
      <c r="J281" s="29"/>
      <c r="K281" s="29"/>
      <c r="L281" s="29"/>
    </row>
    <row r="282" spans="5:12">
      <c r="E282" s="102"/>
      <c r="F282" s="102"/>
      <c r="G282" s="29"/>
      <c r="H282" s="29"/>
      <c r="I282" s="29"/>
      <c r="J282" s="29"/>
      <c r="K282" s="29"/>
      <c r="L282" s="29"/>
    </row>
    <row r="283" spans="5:12">
      <c r="E283" s="102"/>
      <c r="F283" s="102"/>
      <c r="G283" s="29"/>
      <c r="H283" s="29"/>
      <c r="I283" s="29"/>
      <c r="J283" s="29"/>
      <c r="K283" s="29"/>
      <c r="L283" s="29"/>
    </row>
    <row r="284" spans="5:12">
      <c r="E284" s="102"/>
      <c r="F284" s="102"/>
      <c r="G284" s="29"/>
      <c r="H284" s="29"/>
      <c r="I284" s="29"/>
      <c r="J284" s="29"/>
      <c r="K284" s="29"/>
      <c r="L284" s="29"/>
    </row>
    <row r="285" spans="5:12">
      <c r="E285" s="102"/>
      <c r="F285" s="102"/>
      <c r="G285" s="29"/>
      <c r="H285" s="29"/>
      <c r="I285" s="29"/>
      <c r="J285" s="29"/>
      <c r="K285" s="29"/>
      <c r="L285" s="29"/>
    </row>
    <row r="286" spans="5:12">
      <c r="E286" s="102"/>
      <c r="F286" s="102"/>
      <c r="G286" s="29"/>
      <c r="H286" s="29"/>
      <c r="I286" s="29"/>
      <c r="J286" s="29"/>
      <c r="K286" s="29"/>
      <c r="L286" s="29"/>
    </row>
    <row r="287" spans="5:12">
      <c r="E287" s="102"/>
      <c r="F287" s="102"/>
      <c r="G287" s="29"/>
      <c r="H287" s="29"/>
      <c r="I287" s="29"/>
      <c r="J287" s="29"/>
      <c r="K287" s="29"/>
      <c r="L287" s="29"/>
    </row>
    <row r="288" spans="5:12">
      <c r="E288" s="102"/>
      <c r="F288" s="102"/>
      <c r="G288" s="29"/>
      <c r="H288" s="29"/>
      <c r="I288" s="29"/>
      <c r="J288" s="29"/>
      <c r="K288" s="29"/>
      <c r="L288" s="29"/>
    </row>
    <row r="289" spans="5:12">
      <c r="E289" s="102"/>
      <c r="F289" s="102"/>
      <c r="G289" s="29"/>
      <c r="H289" s="29"/>
      <c r="I289" s="29"/>
      <c r="J289" s="29"/>
      <c r="K289" s="29"/>
      <c r="L289" s="29"/>
    </row>
    <row r="290" spans="5:12">
      <c r="E290" s="102"/>
      <c r="F290" s="102"/>
      <c r="G290" s="29"/>
      <c r="H290" s="29"/>
      <c r="I290" s="29"/>
      <c r="J290" s="29"/>
      <c r="K290" s="29"/>
      <c r="L290" s="29"/>
    </row>
    <row r="291" spans="5:12">
      <c r="E291" s="102"/>
      <c r="F291" s="102"/>
      <c r="G291" s="29"/>
      <c r="H291" s="29"/>
      <c r="I291" s="29"/>
      <c r="J291" s="29"/>
      <c r="K291" s="29"/>
      <c r="L291" s="29"/>
    </row>
    <row r="292" spans="5:12">
      <c r="E292" s="102"/>
      <c r="F292" s="102"/>
      <c r="G292" s="29"/>
      <c r="H292" s="29"/>
      <c r="I292" s="29"/>
      <c r="J292" s="29"/>
      <c r="K292" s="29"/>
      <c r="L292" s="29"/>
    </row>
    <row r="293" spans="5:12">
      <c r="E293" s="102"/>
      <c r="F293" s="102"/>
      <c r="G293" s="29"/>
      <c r="H293" s="29"/>
      <c r="I293" s="29"/>
      <c r="J293" s="29"/>
      <c r="K293" s="29"/>
      <c r="L293" s="29"/>
    </row>
    <row r="294" spans="5:12">
      <c r="E294" s="102"/>
      <c r="F294" s="102"/>
      <c r="G294" s="29"/>
      <c r="H294" s="29"/>
      <c r="I294" s="29"/>
      <c r="J294" s="29"/>
      <c r="K294" s="29"/>
      <c r="L294" s="29"/>
    </row>
    <row r="295" spans="5:12">
      <c r="E295" s="102"/>
      <c r="F295" s="102"/>
      <c r="G295" s="29"/>
      <c r="H295" s="29"/>
      <c r="I295" s="29"/>
      <c r="J295" s="29"/>
      <c r="K295" s="29"/>
      <c r="L295" s="29"/>
    </row>
    <row r="296" spans="5:12">
      <c r="E296" s="102"/>
      <c r="F296" s="102"/>
      <c r="G296" s="29"/>
      <c r="H296" s="29"/>
      <c r="I296" s="29"/>
      <c r="J296" s="29"/>
      <c r="K296" s="29"/>
      <c r="L296" s="29"/>
    </row>
    <row r="297" spans="5:12">
      <c r="E297" s="102"/>
      <c r="F297" s="102"/>
      <c r="G297" s="29"/>
      <c r="H297" s="29"/>
      <c r="I297" s="29"/>
      <c r="J297" s="29"/>
      <c r="K297" s="29"/>
      <c r="L297" s="29"/>
    </row>
    <row r="298" spans="5:12">
      <c r="E298" s="102"/>
      <c r="F298" s="102"/>
      <c r="G298" s="29"/>
      <c r="H298" s="29"/>
      <c r="I298" s="29"/>
      <c r="J298" s="29"/>
      <c r="K298" s="29"/>
      <c r="L298" s="29"/>
    </row>
    <row r="299" spans="5:12">
      <c r="E299" s="102"/>
      <c r="F299" s="102"/>
      <c r="G299" s="29"/>
      <c r="H299" s="29"/>
      <c r="I299" s="29"/>
      <c r="J299" s="29"/>
      <c r="K299" s="29"/>
      <c r="L299" s="29"/>
    </row>
    <row r="300" spans="5:12">
      <c r="E300" s="102"/>
      <c r="F300" s="102"/>
      <c r="G300" s="29"/>
      <c r="H300" s="29"/>
      <c r="I300" s="29"/>
      <c r="J300" s="29"/>
      <c r="K300" s="29"/>
      <c r="L300" s="29"/>
    </row>
    <row r="301" spans="5:12">
      <c r="E301" s="102"/>
      <c r="F301" s="102"/>
      <c r="G301" s="29"/>
      <c r="H301" s="29"/>
      <c r="I301" s="29"/>
      <c r="J301" s="29"/>
      <c r="K301" s="29"/>
      <c r="L301" s="29"/>
    </row>
    <row r="302" spans="5:12">
      <c r="E302" s="102"/>
      <c r="F302" s="102"/>
      <c r="G302" s="29"/>
      <c r="H302" s="29"/>
      <c r="I302" s="29"/>
      <c r="J302" s="29"/>
      <c r="K302" s="29"/>
      <c r="L302" s="29"/>
    </row>
    <row r="303" spans="5:12">
      <c r="E303" s="102"/>
      <c r="F303" s="102"/>
      <c r="G303" s="29"/>
      <c r="H303" s="29"/>
      <c r="I303" s="29"/>
      <c r="J303" s="29"/>
      <c r="K303" s="29"/>
      <c r="L303" s="29"/>
    </row>
    <row r="304" spans="5:12">
      <c r="E304" s="102"/>
      <c r="F304" s="102"/>
      <c r="G304" s="29"/>
      <c r="H304" s="29"/>
      <c r="I304" s="29"/>
      <c r="J304" s="29"/>
      <c r="K304" s="29"/>
      <c r="L304" s="29"/>
    </row>
    <row r="305" spans="5:12">
      <c r="E305" s="102"/>
      <c r="F305" s="102"/>
      <c r="G305" s="29"/>
      <c r="H305" s="29"/>
      <c r="I305" s="29"/>
      <c r="J305" s="29"/>
      <c r="K305" s="29"/>
      <c r="L305" s="29"/>
    </row>
    <row r="306" spans="5:12">
      <c r="E306" s="102"/>
      <c r="F306" s="102"/>
      <c r="G306" s="29"/>
      <c r="H306" s="29"/>
      <c r="I306" s="29"/>
      <c r="J306" s="29"/>
      <c r="K306" s="29"/>
      <c r="L306" s="29"/>
    </row>
    <row r="307" spans="5:12">
      <c r="E307" s="102"/>
      <c r="F307" s="102"/>
      <c r="G307" s="29"/>
      <c r="H307" s="29"/>
      <c r="I307" s="29"/>
      <c r="J307" s="29"/>
      <c r="K307" s="29"/>
      <c r="L307" s="29"/>
    </row>
    <row r="308" spans="5:12">
      <c r="E308" s="102"/>
      <c r="F308" s="102"/>
      <c r="G308" s="29"/>
      <c r="H308" s="29"/>
      <c r="I308" s="29"/>
      <c r="J308" s="29"/>
      <c r="K308" s="29"/>
      <c r="L308" s="29"/>
    </row>
    <row r="309" spans="5:12">
      <c r="E309" s="102"/>
      <c r="F309" s="102"/>
      <c r="G309" s="29"/>
      <c r="H309" s="29"/>
      <c r="I309" s="29"/>
      <c r="J309" s="29"/>
      <c r="K309" s="29"/>
      <c r="L309" s="29"/>
    </row>
    <row r="310" spans="5:12">
      <c r="E310" s="102"/>
      <c r="F310" s="102"/>
      <c r="G310" s="29"/>
      <c r="H310" s="29"/>
      <c r="I310" s="29"/>
      <c r="J310" s="29"/>
      <c r="K310" s="29"/>
      <c r="L310" s="29"/>
    </row>
    <row r="311" spans="5:12">
      <c r="E311" s="102"/>
      <c r="F311" s="102"/>
      <c r="G311" s="29"/>
      <c r="H311" s="29"/>
      <c r="I311" s="29"/>
      <c r="J311" s="29"/>
      <c r="K311" s="29"/>
      <c r="L311" s="29"/>
    </row>
    <row r="312" spans="5:12">
      <c r="E312" s="102"/>
      <c r="F312" s="102"/>
      <c r="G312" s="29"/>
      <c r="H312" s="29"/>
      <c r="I312" s="29"/>
      <c r="J312" s="29"/>
      <c r="K312" s="29"/>
      <c r="L312" s="29"/>
    </row>
    <row r="313" spans="5:12">
      <c r="E313" s="102"/>
      <c r="F313" s="102"/>
      <c r="G313" s="29"/>
      <c r="H313" s="29"/>
      <c r="I313" s="29"/>
      <c r="J313" s="29"/>
      <c r="K313" s="29"/>
      <c r="L313" s="29"/>
    </row>
    <row r="314" spans="5:12">
      <c r="E314" s="102"/>
      <c r="F314" s="102"/>
      <c r="G314" s="29"/>
      <c r="H314" s="29"/>
      <c r="I314" s="29"/>
      <c r="J314" s="29"/>
      <c r="K314" s="29"/>
      <c r="L314" s="29"/>
    </row>
    <row r="315" spans="5:12">
      <c r="E315" s="102"/>
      <c r="F315" s="102"/>
      <c r="G315" s="29"/>
      <c r="H315" s="29"/>
      <c r="I315" s="29"/>
      <c r="J315" s="29"/>
      <c r="K315" s="29"/>
      <c r="L315" s="29"/>
    </row>
  </sheetData>
  <mergeCells count="21">
    <mergeCell ref="A46:B46"/>
    <mergeCell ref="G12:I12"/>
    <mergeCell ref="J12:L12"/>
    <mergeCell ref="A13:B14"/>
    <mergeCell ref="C13:C14"/>
    <mergeCell ref="D13:D14"/>
    <mergeCell ref="E13:E14"/>
    <mergeCell ref="F13:F14"/>
    <mergeCell ref="G13:G14"/>
    <mergeCell ref="H13:H14"/>
    <mergeCell ref="I13:I14"/>
    <mergeCell ref="J13:J14"/>
    <mergeCell ref="K13:K14"/>
    <mergeCell ref="L13:L14"/>
    <mergeCell ref="A15:B15"/>
    <mergeCell ref="A39:B39"/>
    <mergeCell ref="A60:B60"/>
    <mergeCell ref="A74:B74"/>
    <mergeCell ref="A76:B76"/>
    <mergeCell ref="A82:B82"/>
    <mergeCell ref="A88:B88"/>
  </mergeCells>
  <pageMargins left="0.7" right="0.7" top="0.75" bottom="0.75" header="0.3" footer="0.3"/>
  <pageSetup paperSize="0" orientation="portrait" horizontalDpi="0" verticalDpi="0" copie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C80B3F-250F-4C47-B765-8D69F313E8B5}">
  <dimension ref="A5:M316"/>
  <sheetViews>
    <sheetView zoomScale="115" zoomScaleNormal="115" workbookViewId="0">
      <selection activeCell="G26" sqref="G26"/>
    </sheetView>
  </sheetViews>
  <sheetFormatPr baseColWidth="10" defaultRowHeight="11.25"/>
  <cols>
    <col min="1" max="1" width="52.140625" style="29" customWidth="1"/>
    <col min="2" max="2" width="11.42578125" style="29"/>
    <col min="3" max="4" width="12.5703125" style="29" customWidth="1"/>
    <col min="5" max="5" width="18" style="103" customWidth="1"/>
    <col min="6" max="6" width="15.7109375" style="103" customWidth="1"/>
    <col min="7" max="7" width="19" style="28" customWidth="1"/>
    <col min="8" max="8" width="16.7109375" style="28" customWidth="1"/>
    <col min="9" max="9" width="15.5703125" style="28" customWidth="1"/>
    <col min="10" max="10" width="19" style="28" customWidth="1"/>
    <col min="11" max="11" width="16.7109375" style="28" customWidth="1"/>
    <col min="12" max="12" width="15.85546875" style="28" customWidth="1"/>
    <col min="13" max="13" width="14.7109375" style="29" bestFit="1" customWidth="1"/>
    <col min="14" max="253" width="11.42578125" style="29"/>
    <col min="254" max="254" width="12" style="29" customWidth="1"/>
    <col min="255" max="255" width="11.42578125" style="29"/>
    <col min="256" max="256" width="6.140625" style="29" customWidth="1"/>
    <col min="257" max="257" width="7.42578125" style="29" customWidth="1"/>
    <col min="258" max="258" width="24.7109375" style="29" customWidth="1"/>
    <col min="259" max="260" width="12.5703125" style="29" customWidth="1"/>
    <col min="261" max="261" width="18" style="29" customWidth="1"/>
    <col min="262" max="262" width="15.7109375" style="29" customWidth="1"/>
    <col min="263" max="263" width="19" style="29" customWidth="1"/>
    <col min="264" max="264" width="16.7109375" style="29" customWidth="1"/>
    <col min="265" max="265" width="15.5703125" style="29" customWidth="1"/>
    <col min="266" max="266" width="19" style="29" customWidth="1"/>
    <col min="267" max="267" width="16.7109375" style="29" customWidth="1"/>
    <col min="268" max="268" width="15.85546875" style="29" customWidth="1"/>
    <col min="269" max="269" width="14.7109375" style="29" bestFit="1" customWidth="1"/>
    <col min="270" max="509" width="11.42578125" style="29"/>
    <col min="510" max="510" width="12" style="29" customWidth="1"/>
    <col min="511" max="511" width="11.42578125" style="29"/>
    <col min="512" max="512" width="6.140625" style="29" customWidth="1"/>
    <col min="513" max="513" width="7.42578125" style="29" customWidth="1"/>
    <col min="514" max="514" width="24.7109375" style="29" customWidth="1"/>
    <col min="515" max="516" width="12.5703125" style="29" customWidth="1"/>
    <col min="517" max="517" width="18" style="29" customWidth="1"/>
    <col min="518" max="518" width="15.7109375" style="29" customWidth="1"/>
    <col min="519" max="519" width="19" style="29" customWidth="1"/>
    <col min="520" max="520" width="16.7109375" style="29" customWidth="1"/>
    <col min="521" max="521" width="15.5703125" style="29" customWidth="1"/>
    <col min="522" max="522" width="19" style="29" customWidth="1"/>
    <col min="523" max="523" width="16.7109375" style="29" customWidth="1"/>
    <col min="524" max="524" width="15.85546875" style="29" customWidth="1"/>
    <col min="525" max="525" width="14.7109375" style="29" bestFit="1" customWidth="1"/>
    <col min="526" max="765" width="11.42578125" style="29"/>
    <col min="766" max="766" width="12" style="29" customWidth="1"/>
    <col min="767" max="767" width="11.42578125" style="29"/>
    <col min="768" max="768" width="6.140625" style="29" customWidth="1"/>
    <col min="769" max="769" width="7.42578125" style="29" customWidth="1"/>
    <col min="770" max="770" width="24.7109375" style="29" customWidth="1"/>
    <col min="771" max="772" width="12.5703125" style="29" customWidth="1"/>
    <col min="773" max="773" width="18" style="29" customWidth="1"/>
    <col min="774" max="774" width="15.7109375" style="29" customWidth="1"/>
    <col min="775" max="775" width="19" style="29" customWidth="1"/>
    <col min="776" max="776" width="16.7109375" style="29" customWidth="1"/>
    <col min="777" max="777" width="15.5703125" style="29" customWidth="1"/>
    <col min="778" max="778" width="19" style="29" customWidth="1"/>
    <col min="779" max="779" width="16.7109375" style="29" customWidth="1"/>
    <col min="780" max="780" width="15.85546875" style="29" customWidth="1"/>
    <col min="781" max="781" width="14.7109375" style="29" bestFit="1" customWidth="1"/>
    <col min="782" max="1021" width="11.42578125" style="29"/>
    <col min="1022" max="1022" width="12" style="29" customWidth="1"/>
    <col min="1023" max="1023" width="11.42578125" style="29"/>
    <col min="1024" max="1024" width="6.140625" style="29" customWidth="1"/>
    <col min="1025" max="1025" width="7.42578125" style="29" customWidth="1"/>
    <col min="1026" max="1026" width="24.7109375" style="29" customWidth="1"/>
    <col min="1027" max="1028" width="12.5703125" style="29" customWidth="1"/>
    <col min="1029" max="1029" width="18" style="29" customWidth="1"/>
    <col min="1030" max="1030" width="15.7109375" style="29" customWidth="1"/>
    <col min="1031" max="1031" width="19" style="29" customWidth="1"/>
    <col min="1032" max="1032" width="16.7109375" style="29" customWidth="1"/>
    <col min="1033" max="1033" width="15.5703125" style="29" customWidth="1"/>
    <col min="1034" max="1034" width="19" style="29" customWidth="1"/>
    <col min="1035" max="1035" width="16.7109375" style="29" customWidth="1"/>
    <col min="1036" max="1036" width="15.85546875" style="29" customWidth="1"/>
    <col min="1037" max="1037" width="14.7109375" style="29" bestFit="1" customWidth="1"/>
    <col min="1038" max="1277" width="11.42578125" style="29"/>
    <col min="1278" max="1278" width="12" style="29" customWidth="1"/>
    <col min="1279" max="1279" width="11.42578125" style="29"/>
    <col min="1280" max="1280" width="6.140625" style="29" customWidth="1"/>
    <col min="1281" max="1281" width="7.42578125" style="29" customWidth="1"/>
    <col min="1282" max="1282" width="24.7109375" style="29" customWidth="1"/>
    <col min="1283" max="1284" width="12.5703125" style="29" customWidth="1"/>
    <col min="1285" max="1285" width="18" style="29" customWidth="1"/>
    <col min="1286" max="1286" width="15.7109375" style="29" customWidth="1"/>
    <col min="1287" max="1287" width="19" style="29" customWidth="1"/>
    <col min="1288" max="1288" width="16.7109375" style="29" customWidth="1"/>
    <col min="1289" max="1289" width="15.5703125" style="29" customWidth="1"/>
    <col min="1290" max="1290" width="19" style="29" customWidth="1"/>
    <col min="1291" max="1291" width="16.7109375" style="29" customWidth="1"/>
    <col min="1292" max="1292" width="15.85546875" style="29" customWidth="1"/>
    <col min="1293" max="1293" width="14.7109375" style="29" bestFit="1" customWidth="1"/>
    <col min="1294" max="1533" width="11.42578125" style="29"/>
    <col min="1534" max="1534" width="12" style="29" customWidth="1"/>
    <col min="1535" max="1535" width="11.42578125" style="29"/>
    <col min="1536" max="1536" width="6.140625" style="29" customWidth="1"/>
    <col min="1537" max="1537" width="7.42578125" style="29" customWidth="1"/>
    <col min="1538" max="1538" width="24.7109375" style="29" customWidth="1"/>
    <col min="1539" max="1540" width="12.5703125" style="29" customWidth="1"/>
    <col min="1541" max="1541" width="18" style="29" customWidth="1"/>
    <col min="1542" max="1542" width="15.7109375" style="29" customWidth="1"/>
    <col min="1543" max="1543" width="19" style="29" customWidth="1"/>
    <col min="1544" max="1544" width="16.7109375" style="29" customWidth="1"/>
    <col min="1545" max="1545" width="15.5703125" style="29" customWidth="1"/>
    <col min="1546" max="1546" width="19" style="29" customWidth="1"/>
    <col min="1547" max="1547" width="16.7109375" style="29" customWidth="1"/>
    <col min="1548" max="1548" width="15.85546875" style="29" customWidth="1"/>
    <col min="1549" max="1549" width="14.7109375" style="29" bestFit="1" customWidth="1"/>
    <col min="1550" max="1789" width="11.42578125" style="29"/>
    <col min="1790" max="1790" width="12" style="29" customWidth="1"/>
    <col min="1791" max="1791" width="11.42578125" style="29"/>
    <col min="1792" max="1792" width="6.140625" style="29" customWidth="1"/>
    <col min="1793" max="1793" width="7.42578125" style="29" customWidth="1"/>
    <col min="1794" max="1794" width="24.7109375" style="29" customWidth="1"/>
    <col min="1795" max="1796" width="12.5703125" style="29" customWidth="1"/>
    <col min="1797" max="1797" width="18" style="29" customWidth="1"/>
    <col min="1798" max="1798" width="15.7109375" style="29" customWidth="1"/>
    <col min="1799" max="1799" width="19" style="29" customWidth="1"/>
    <col min="1800" max="1800" width="16.7109375" style="29" customWidth="1"/>
    <col min="1801" max="1801" width="15.5703125" style="29" customWidth="1"/>
    <col min="1802" max="1802" width="19" style="29" customWidth="1"/>
    <col min="1803" max="1803" width="16.7109375" style="29" customWidth="1"/>
    <col min="1804" max="1804" width="15.85546875" style="29" customWidth="1"/>
    <col min="1805" max="1805" width="14.7109375" style="29" bestFit="1" customWidth="1"/>
    <col min="1806" max="2045" width="11.42578125" style="29"/>
    <col min="2046" max="2046" width="12" style="29" customWidth="1"/>
    <col min="2047" max="2047" width="11.42578125" style="29"/>
    <col min="2048" max="2048" width="6.140625" style="29" customWidth="1"/>
    <col min="2049" max="2049" width="7.42578125" style="29" customWidth="1"/>
    <col min="2050" max="2050" width="24.7109375" style="29" customWidth="1"/>
    <col min="2051" max="2052" width="12.5703125" style="29" customWidth="1"/>
    <col min="2053" max="2053" width="18" style="29" customWidth="1"/>
    <col min="2054" max="2054" width="15.7109375" style="29" customWidth="1"/>
    <col min="2055" max="2055" width="19" style="29" customWidth="1"/>
    <col min="2056" max="2056" width="16.7109375" style="29" customWidth="1"/>
    <col min="2057" max="2057" width="15.5703125" style="29" customWidth="1"/>
    <col min="2058" max="2058" width="19" style="29" customWidth="1"/>
    <col min="2059" max="2059" width="16.7109375" style="29" customWidth="1"/>
    <col min="2060" max="2060" width="15.85546875" style="29" customWidth="1"/>
    <col min="2061" max="2061" width="14.7109375" style="29" bestFit="1" customWidth="1"/>
    <col min="2062" max="2301" width="11.42578125" style="29"/>
    <col min="2302" max="2302" width="12" style="29" customWidth="1"/>
    <col min="2303" max="2303" width="11.42578125" style="29"/>
    <col min="2304" max="2304" width="6.140625" style="29" customWidth="1"/>
    <col min="2305" max="2305" width="7.42578125" style="29" customWidth="1"/>
    <col min="2306" max="2306" width="24.7109375" style="29" customWidth="1"/>
    <col min="2307" max="2308" width="12.5703125" style="29" customWidth="1"/>
    <col min="2309" max="2309" width="18" style="29" customWidth="1"/>
    <col min="2310" max="2310" width="15.7109375" style="29" customWidth="1"/>
    <col min="2311" max="2311" width="19" style="29" customWidth="1"/>
    <col min="2312" max="2312" width="16.7109375" style="29" customWidth="1"/>
    <col min="2313" max="2313" width="15.5703125" style="29" customWidth="1"/>
    <col min="2314" max="2314" width="19" style="29" customWidth="1"/>
    <col min="2315" max="2315" width="16.7109375" style="29" customWidth="1"/>
    <col min="2316" max="2316" width="15.85546875" style="29" customWidth="1"/>
    <col min="2317" max="2317" width="14.7109375" style="29" bestFit="1" customWidth="1"/>
    <col min="2318" max="2557" width="11.42578125" style="29"/>
    <col min="2558" max="2558" width="12" style="29" customWidth="1"/>
    <col min="2559" max="2559" width="11.42578125" style="29"/>
    <col min="2560" max="2560" width="6.140625" style="29" customWidth="1"/>
    <col min="2561" max="2561" width="7.42578125" style="29" customWidth="1"/>
    <col min="2562" max="2562" width="24.7109375" style="29" customWidth="1"/>
    <col min="2563" max="2564" width="12.5703125" style="29" customWidth="1"/>
    <col min="2565" max="2565" width="18" style="29" customWidth="1"/>
    <col min="2566" max="2566" width="15.7109375" style="29" customWidth="1"/>
    <col min="2567" max="2567" width="19" style="29" customWidth="1"/>
    <col min="2568" max="2568" width="16.7109375" style="29" customWidth="1"/>
    <col min="2569" max="2569" width="15.5703125" style="29" customWidth="1"/>
    <col min="2570" max="2570" width="19" style="29" customWidth="1"/>
    <col min="2571" max="2571" width="16.7109375" style="29" customWidth="1"/>
    <col min="2572" max="2572" width="15.85546875" style="29" customWidth="1"/>
    <col min="2573" max="2573" width="14.7109375" style="29" bestFit="1" customWidth="1"/>
    <col min="2574" max="2813" width="11.42578125" style="29"/>
    <col min="2814" max="2814" width="12" style="29" customWidth="1"/>
    <col min="2815" max="2815" width="11.42578125" style="29"/>
    <col min="2816" max="2816" width="6.140625" style="29" customWidth="1"/>
    <col min="2817" max="2817" width="7.42578125" style="29" customWidth="1"/>
    <col min="2818" max="2818" width="24.7109375" style="29" customWidth="1"/>
    <col min="2819" max="2820" width="12.5703125" style="29" customWidth="1"/>
    <col min="2821" max="2821" width="18" style="29" customWidth="1"/>
    <col min="2822" max="2822" width="15.7109375" style="29" customWidth="1"/>
    <col min="2823" max="2823" width="19" style="29" customWidth="1"/>
    <col min="2824" max="2824" width="16.7109375" style="29" customWidth="1"/>
    <col min="2825" max="2825" width="15.5703125" style="29" customWidth="1"/>
    <col min="2826" max="2826" width="19" style="29" customWidth="1"/>
    <col min="2827" max="2827" width="16.7109375" style="29" customWidth="1"/>
    <col min="2828" max="2828" width="15.85546875" style="29" customWidth="1"/>
    <col min="2829" max="2829" width="14.7109375" style="29" bestFit="1" customWidth="1"/>
    <col min="2830" max="3069" width="11.42578125" style="29"/>
    <col min="3070" max="3070" width="12" style="29" customWidth="1"/>
    <col min="3071" max="3071" width="11.42578125" style="29"/>
    <col min="3072" max="3072" width="6.140625" style="29" customWidth="1"/>
    <col min="3073" max="3073" width="7.42578125" style="29" customWidth="1"/>
    <col min="3074" max="3074" width="24.7109375" style="29" customWidth="1"/>
    <col min="3075" max="3076" width="12.5703125" style="29" customWidth="1"/>
    <col min="3077" max="3077" width="18" style="29" customWidth="1"/>
    <col min="3078" max="3078" width="15.7109375" style="29" customWidth="1"/>
    <col min="3079" max="3079" width="19" style="29" customWidth="1"/>
    <col min="3080" max="3080" width="16.7109375" style="29" customWidth="1"/>
    <col min="3081" max="3081" width="15.5703125" style="29" customWidth="1"/>
    <col min="3082" max="3082" width="19" style="29" customWidth="1"/>
    <col min="3083" max="3083" width="16.7109375" style="29" customWidth="1"/>
    <col min="3084" max="3084" width="15.85546875" style="29" customWidth="1"/>
    <col min="3085" max="3085" width="14.7109375" style="29" bestFit="1" customWidth="1"/>
    <col min="3086" max="3325" width="11.42578125" style="29"/>
    <col min="3326" max="3326" width="12" style="29" customWidth="1"/>
    <col min="3327" max="3327" width="11.42578125" style="29"/>
    <col min="3328" max="3328" width="6.140625" style="29" customWidth="1"/>
    <col min="3329" max="3329" width="7.42578125" style="29" customWidth="1"/>
    <col min="3330" max="3330" width="24.7109375" style="29" customWidth="1"/>
    <col min="3331" max="3332" width="12.5703125" style="29" customWidth="1"/>
    <col min="3333" max="3333" width="18" style="29" customWidth="1"/>
    <col min="3334" max="3334" width="15.7109375" style="29" customWidth="1"/>
    <col min="3335" max="3335" width="19" style="29" customWidth="1"/>
    <col min="3336" max="3336" width="16.7109375" style="29" customWidth="1"/>
    <col min="3337" max="3337" width="15.5703125" style="29" customWidth="1"/>
    <col min="3338" max="3338" width="19" style="29" customWidth="1"/>
    <col min="3339" max="3339" width="16.7109375" style="29" customWidth="1"/>
    <col min="3340" max="3340" width="15.85546875" style="29" customWidth="1"/>
    <col min="3341" max="3341" width="14.7109375" style="29" bestFit="1" customWidth="1"/>
    <col min="3342" max="3581" width="11.42578125" style="29"/>
    <col min="3582" max="3582" width="12" style="29" customWidth="1"/>
    <col min="3583" max="3583" width="11.42578125" style="29"/>
    <col min="3584" max="3584" width="6.140625" style="29" customWidth="1"/>
    <col min="3585" max="3585" width="7.42578125" style="29" customWidth="1"/>
    <col min="3586" max="3586" width="24.7109375" style="29" customWidth="1"/>
    <col min="3587" max="3588" width="12.5703125" style="29" customWidth="1"/>
    <col min="3589" max="3589" width="18" style="29" customWidth="1"/>
    <col min="3590" max="3590" width="15.7109375" style="29" customWidth="1"/>
    <col min="3591" max="3591" width="19" style="29" customWidth="1"/>
    <col min="3592" max="3592" width="16.7109375" style="29" customWidth="1"/>
    <col min="3593" max="3593" width="15.5703125" style="29" customWidth="1"/>
    <col min="3594" max="3594" width="19" style="29" customWidth="1"/>
    <col min="3595" max="3595" width="16.7109375" style="29" customWidth="1"/>
    <col min="3596" max="3596" width="15.85546875" style="29" customWidth="1"/>
    <col min="3597" max="3597" width="14.7109375" style="29" bestFit="1" customWidth="1"/>
    <col min="3598" max="3837" width="11.42578125" style="29"/>
    <col min="3838" max="3838" width="12" style="29" customWidth="1"/>
    <col min="3839" max="3839" width="11.42578125" style="29"/>
    <col min="3840" max="3840" width="6.140625" style="29" customWidth="1"/>
    <col min="3841" max="3841" width="7.42578125" style="29" customWidth="1"/>
    <col min="3842" max="3842" width="24.7109375" style="29" customWidth="1"/>
    <col min="3843" max="3844" width="12.5703125" style="29" customWidth="1"/>
    <col min="3845" max="3845" width="18" style="29" customWidth="1"/>
    <col min="3846" max="3846" width="15.7109375" style="29" customWidth="1"/>
    <col min="3847" max="3847" width="19" style="29" customWidth="1"/>
    <col min="3848" max="3848" width="16.7109375" style="29" customWidth="1"/>
    <col min="3849" max="3849" width="15.5703125" style="29" customWidth="1"/>
    <col min="3850" max="3850" width="19" style="29" customWidth="1"/>
    <col min="3851" max="3851" width="16.7109375" style="29" customWidth="1"/>
    <col min="3852" max="3852" width="15.85546875" style="29" customWidth="1"/>
    <col min="3853" max="3853" width="14.7109375" style="29" bestFit="1" customWidth="1"/>
    <col min="3854" max="4093" width="11.42578125" style="29"/>
    <col min="4094" max="4094" width="12" style="29" customWidth="1"/>
    <col min="4095" max="4095" width="11.42578125" style="29"/>
    <col min="4096" max="4096" width="6.140625" style="29" customWidth="1"/>
    <col min="4097" max="4097" width="7.42578125" style="29" customWidth="1"/>
    <col min="4098" max="4098" width="24.7109375" style="29" customWidth="1"/>
    <col min="4099" max="4100" width="12.5703125" style="29" customWidth="1"/>
    <col min="4101" max="4101" width="18" style="29" customWidth="1"/>
    <col min="4102" max="4102" width="15.7109375" style="29" customWidth="1"/>
    <col min="4103" max="4103" width="19" style="29" customWidth="1"/>
    <col min="4104" max="4104" width="16.7109375" style="29" customWidth="1"/>
    <col min="4105" max="4105" width="15.5703125" style="29" customWidth="1"/>
    <col min="4106" max="4106" width="19" style="29" customWidth="1"/>
    <col min="4107" max="4107" width="16.7109375" style="29" customWidth="1"/>
    <col min="4108" max="4108" width="15.85546875" style="29" customWidth="1"/>
    <col min="4109" max="4109" width="14.7109375" style="29" bestFit="1" customWidth="1"/>
    <col min="4110" max="4349" width="11.42578125" style="29"/>
    <col min="4350" max="4350" width="12" style="29" customWidth="1"/>
    <col min="4351" max="4351" width="11.42578125" style="29"/>
    <col min="4352" max="4352" width="6.140625" style="29" customWidth="1"/>
    <col min="4353" max="4353" width="7.42578125" style="29" customWidth="1"/>
    <col min="4354" max="4354" width="24.7109375" style="29" customWidth="1"/>
    <col min="4355" max="4356" width="12.5703125" style="29" customWidth="1"/>
    <col min="4357" max="4357" width="18" style="29" customWidth="1"/>
    <col min="4358" max="4358" width="15.7109375" style="29" customWidth="1"/>
    <col min="4359" max="4359" width="19" style="29" customWidth="1"/>
    <col min="4360" max="4360" width="16.7109375" style="29" customWidth="1"/>
    <col min="4361" max="4361" width="15.5703125" style="29" customWidth="1"/>
    <col min="4362" max="4362" width="19" style="29" customWidth="1"/>
    <col min="4363" max="4363" width="16.7109375" style="29" customWidth="1"/>
    <col min="4364" max="4364" width="15.85546875" style="29" customWidth="1"/>
    <col min="4365" max="4365" width="14.7109375" style="29" bestFit="1" customWidth="1"/>
    <col min="4366" max="4605" width="11.42578125" style="29"/>
    <col min="4606" max="4606" width="12" style="29" customWidth="1"/>
    <col min="4607" max="4607" width="11.42578125" style="29"/>
    <col min="4608" max="4608" width="6.140625" style="29" customWidth="1"/>
    <col min="4609" max="4609" width="7.42578125" style="29" customWidth="1"/>
    <col min="4610" max="4610" width="24.7109375" style="29" customWidth="1"/>
    <col min="4611" max="4612" width="12.5703125" style="29" customWidth="1"/>
    <col min="4613" max="4613" width="18" style="29" customWidth="1"/>
    <col min="4614" max="4614" width="15.7109375" style="29" customWidth="1"/>
    <col min="4615" max="4615" width="19" style="29" customWidth="1"/>
    <col min="4616" max="4616" width="16.7109375" style="29" customWidth="1"/>
    <col min="4617" max="4617" width="15.5703125" style="29" customWidth="1"/>
    <col min="4618" max="4618" width="19" style="29" customWidth="1"/>
    <col min="4619" max="4619" width="16.7109375" style="29" customWidth="1"/>
    <col min="4620" max="4620" width="15.85546875" style="29" customWidth="1"/>
    <col min="4621" max="4621" width="14.7109375" style="29" bestFit="1" customWidth="1"/>
    <col min="4622" max="4861" width="11.42578125" style="29"/>
    <col min="4862" max="4862" width="12" style="29" customWidth="1"/>
    <col min="4863" max="4863" width="11.42578125" style="29"/>
    <col min="4864" max="4864" width="6.140625" style="29" customWidth="1"/>
    <col min="4865" max="4865" width="7.42578125" style="29" customWidth="1"/>
    <col min="4866" max="4866" width="24.7109375" style="29" customWidth="1"/>
    <col min="4867" max="4868" width="12.5703125" style="29" customWidth="1"/>
    <col min="4869" max="4869" width="18" style="29" customWidth="1"/>
    <col min="4870" max="4870" width="15.7109375" style="29" customWidth="1"/>
    <col min="4871" max="4871" width="19" style="29" customWidth="1"/>
    <col min="4872" max="4872" width="16.7109375" style="29" customWidth="1"/>
    <col min="4873" max="4873" width="15.5703125" style="29" customWidth="1"/>
    <col min="4874" max="4874" width="19" style="29" customWidth="1"/>
    <col min="4875" max="4875" width="16.7109375" style="29" customWidth="1"/>
    <col min="4876" max="4876" width="15.85546875" style="29" customWidth="1"/>
    <col min="4877" max="4877" width="14.7109375" style="29" bestFit="1" customWidth="1"/>
    <col min="4878" max="5117" width="11.42578125" style="29"/>
    <col min="5118" max="5118" width="12" style="29" customWidth="1"/>
    <col min="5119" max="5119" width="11.42578125" style="29"/>
    <col min="5120" max="5120" width="6.140625" style="29" customWidth="1"/>
    <col min="5121" max="5121" width="7.42578125" style="29" customWidth="1"/>
    <col min="5122" max="5122" width="24.7109375" style="29" customWidth="1"/>
    <col min="5123" max="5124" width="12.5703125" style="29" customWidth="1"/>
    <col min="5125" max="5125" width="18" style="29" customWidth="1"/>
    <col min="5126" max="5126" width="15.7109375" style="29" customWidth="1"/>
    <col min="5127" max="5127" width="19" style="29" customWidth="1"/>
    <col min="5128" max="5128" width="16.7109375" style="29" customWidth="1"/>
    <col min="5129" max="5129" width="15.5703125" style="29" customWidth="1"/>
    <col min="5130" max="5130" width="19" style="29" customWidth="1"/>
    <col min="5131" max="5131" width="16.7109375" style="29" customWidth="1"/>
    <col min="5132" max="5132" width="15.85546875" style="29" customWidth="1"/>
    <col min="5133" max="5133" width="14.7109375" style="29" bestFit="1" customWidth="1"/>
    <col min="5134" max="5373" width="11.42578125" style="29"/>
    <col min="5374" max="5374" width="12" style="29" customWidth="1"/>
    <col min="5375" max="5375" width="11.42578125" style="29"/>
    <col min="5376" max="5376" width="6.140625" style="29" customWidth="1"/>
    <col min="5377" max="5377" width="7.42578125" style="29" customWidth="1"/>
    <col min="5378" max="5378" width="24.7109375" style="29" customWidth="1"/>
    <col min="5379" max="5380" width="12.5703125" style="29" customWidth="1"/>
    <col min="5381" max="5381" width="18" style="29" customWidth="1"/>
    <col min="5382" max="5382" width="15.7109375" style="29" customWidth="1"/>
    <col min="5383" max="5383" width="19" style="29" customWidth="1"/>
    <col min="5384" max="5384" width="16.7109375" style="29" customWidth="1"/>
    <col min="5385" max="5385" width="15.5703125" style="29" customWidth="1"/>
    <col min="5386" max="5386" width="19" style="29" customWidth="1"/>
    <col min="5387" max="5387" width="16.7109375" style="29" customWidth="1"/>
    <col min="5388" max="5388" width="15.85546875" style="29" customWidth="1"/>
    <col min="5389" max="5389" width="14.7109375" style="29" bestFit="1" customWidth="1"/>
    <col min="5390" max="5629" width="11.42578125" style="29"/>
    <col min="5630" max="5630" width="12" style="29" customWidth="1"/>
    <col min="5631" max="5631" width="11.42578125" style="29"/>
    <col min="5632" max="5632" width="6.140625" style="29" customWidth="1"/>
    <col min="5633" max="5633" width="7.42578125" style="29" customWidth="1"/>
    <col min="5634" max="5634" width="24.7109375" style="29" customWidth="1"/>
    <col min="5635" max="5636" width="12.5703125" style="29" customWidth="1"/>
    <col min="5637" max="5637" width="18" style="29" customWidth="1"/>
    <col min="5638" max="5638" width="15.7109375" style="29" customWidth="1"/>
    <col min="5639" max="5639" width="19" style="29" customWidth="1"/>
    <col min="5640" max="5640" width="16.7109375" style="29" customWidth="1"/>
    <col min="5641" max="5641" width="15.5703125" style="29" customWidth="1"/>
    <col min="5642" max="5642" width="19" style="29" customWidth="1"/>
    <col min="5643" max="5643" width="16.7109375" style="29" customWidth="1"/>
    <col min="5644" max="5644" width="15.85546875" style="29" customWidth="1"/>
    <col min="5645" max="5645" width="14.7109375" style="29" bestFit="1" customWidth="1"/>
    <col min="5646" max="5885" width="11.42578125" style="29"/>
    <col min="5886" max="5886" width="12" style="29" customWidth="1"/>
    <col min="5887" max="5887" width="11.42578125" style="29"/>
    <col min="5888" max="5888" width="6.140625" style="29" customWidth="1"/>
    <col min="5889" max="5889" width="7.42578125" style="29" customWidth="1"/>
    <col min="5890" max="5890" width="24.7109375" style="29" customWidth="1"/>
    <col min="5891" max="5892" width="12.5703125" style="29" customWidth="1"/>
    <col min="5893" max="5893" width="18" style="29" customWidth="1"/>
    <col min="5894" max="5894" width="15.7109375" style="29" customWidth="1"/>
    <col min="5895" max="5895" width="19" style="29" customWidth="1"/>
    <col min="5896" max="5896" width="16.7109375" style="29" customWidth="1"/>
    <col min="5897" max="5897" width="15.5703125" style="29" customWidth="1"/>
    <col min="5898" max="5898" width="19" style="29" customWidth="1"/>
    <col min="5899" max="5899" width="16.7109375" style="29" customWidth="1"/>
    <col min="5900" max="5900" width="15.85546875" style="29" customWidth="1"/>
    <col min="5901" max="5901" width="14.7109375" style="29" bestFit="1" customWidth="1"/>
    <col min="5902" max="6141" width="11.42578125" style="29"/>
    <col min="6142" max="6142" width="12" style="29" customWidth="1"/>
    <col min="6143" max="6143" width="11.42578125" style="29"/>
    <col min="6144" max="6144" width="6.140625" style="29" customWidth="1"/>
    <col min="6145" max="6145" width="7.42578125" style="29" customWidth="1"/>
    <col min="6146" max="6146" width="24.7109375" style="29" customWidth="1"/>
    <col min="6147" max="6148" width="12.5703125" style="29" customWidth="1"/>
    <col min="6149" max="6149" width="18" style="29" customWidth="1"/>
    <col min="6150" max="6150" width="15.7109375" style="29" customWidth="1"/>
    <col min="6151" max="6151" width="19" style="29" customWidth="1"/>
    <col min="6152" max="6152" width="16.7109375" style="29" customWidth="1"/>
    <col min="6153" max="6153" width="15.5703125" style="29" customWidth="1"/>
    <col min="6154" max="6154" width="19" style="29" customWidth="1"/>
    <col min="6155" max="6155" width="16.7109375" style="29" customWidth="1"/>
    <col min="6156" max="6156" width="15.85546875" style="29" customWidth="1"/>
    <col min="6157" max="6157" width="14.7109375" style="29" bestFit="1" customWidth="1"/>
    <col min="6158" max="6397" width="11.42578125" style="29"/>
    <col min="6398" max="6398" width="12" style="29" customWidth="1"/>
    <col min="6399" max="6399" width="11.42578125" style="29"/>
    <col min="6400" max="6400" width="6.140625" style="29" customWidth="1"/>
    <col min="6401" max="6401" width="7.42578125" style="29" customWidth="1"/>
    <col min="6402" max="6402" width="24.7109375" style="29" customWidth="1"/>
    <col min="6403" max="6404" width="12.5703125" style="29" customWidth="1"/>
    <col min="6405" max="6405" width="18" style="29" customWidth="1"/>
    <col min="6406" max="6406" width="15.7109375" style="29" customWidth="1"/>
    <col min="6407" max="6407" width="19" style="29" customWidth="1"/>
    <col min="6408" max="6408" width="16.7109375" style="29" customWidth="1"/>
    <col min="6409" max="6409" width="15.5703125" style="29" customWidth="1"/>
    <col min="6410" max="6410" width="19" style="29" customWidth="1"/>
    <col min="6411" max="6411" width="16.7109375" style="29" customWidth="1"/>
    <col min="6412" max="6412" width="15.85546875" style="29" customWidth="1"/>
    <col min="6413" max="6413" width="14.7109375" style="29" bestFit="1" customWidth="1"/>
    <col min="6414" max="6653" width="11.42578125" style="29"/>
    <col min="6654" max="6654" width="12" style="29" customWidth="1"/>
    <col min="6655" max="6655" width="11.42578125" style="29"/>
    <col min="6656" max="6656" width="6.140625" style="29" customWidth="1"/>
    <col min="6657" max="6657" width="7.42578125" style="29" customWidth="1"/>
    <col min="6658" max="6658" width="24.7109375" style="29" customWidth="1"/>
    <col min="6659" max="6660" width="12.5703125" style="29" customWidth="1"/>
    <col min="6661" max="6661" width="18" style="29" customWidth="1"/>
    <col min="6662" max="6662" width="15.7109375" style="29" customWidth="1"/>
    <col min="6663" max="6663" width="19" style="29" customWidth="1"/>
    <col min="6664" max="6664" width="16.7109375" style="29" customWidth="1"/>
    <col min="6665" max="6665" width="15.5703125" style="29" customWidth="1"/>
    <col min="6666" max="6666" width="19" style="29" customWidth="1"/>
    <col min="6667" max="6667" width="16.7109375" style="29" customWidth="1"/>
    <col min="6668" max="6668" width="15.85546875" style="29" customWidth="1"/>
    <col min="6669" max="6669" width="14.7109375" style="29" bestFit="1" customWidth="1"/>
    <col min="6670" max="6909" width="11.42578125" style="29"/>
    <col min="6910" max="6910" width="12" style="29" customWidth="1"/>
    <col min="6911" max="6911" width="11.42578125" style="29"/>
    <col min="6912" max="6912" width="6.140625" style="29" customWidth="1"/>
    <col min="6913" max="6913" width="7.42578125" style="29" customWidth="1"/>
    <col min="6914" max="6914" width="24.7109375" style="29" customWidth="1"/>
    <col min="6915" max="6916" width="12.5703125" style="29" customWidth="1"/>
    <col min="6917" max="6917" width="18" style="29" customWidth="1"/>
    <col min="6918" max="6918" width="15.7109375" style="29" customWidth="1"/>
    <col min="6919" max="6919" width="19" style="29" customWidth="1"/>
    <col min="6920" max="6920" width="16.7109375" style="29" customWidth="1"/>
    <col min="6921" max="6921" width="15.5703125" style="29" customWidth="1"/>
    <col min="6922" max="6922" width="19" style="29" customWidth="1"/>
    <col min="6923" max="6923" width="16.7109375" style="29" customWidth="1"/>
    <col min="6924" max="6924" width="15.85546875" style="29" customWidth="1"/>
    <col min="6925" max="6925" width="14.7109375" style="29" bestFit="1" customWidth="1"/>
    <col min="6926" max="7165" width="11.42578125" style="29"/>
    <col min="7166" max="7166" width="12" style="29" customWidth="1"/>
    <col min="7167" max="7167" width="11.42578125" style="29"/>
    <col min="7168" max="7168" width="6.140625" style="29" customWidth="1"/>
    <col min="7169" max="7169" width="7.42578125" style="29" customWidth="1"/>
    <col min="7170" max="7170" width="24.7109375" style="29" customWidth="1"/>
    <col min="7171" max="7172" width="12.5703125" style="29" customWidth="1"/>
    <col min="7173" max="7173" width="18" style="29" customWidth="1"/>
    <col min="7174" max="7174" width="15.7109375" style="29" customWidth="1"/>
    <col min="7175" max="7175" width="19" style="29" customWidth="1"/>
    <col min="7176" max="7176" width="16.7109375" style="29" customWidth="1"/>
    <col min="7177" max="7177" width="15.5703125" style="29" customWidth="1"/>
    <col min="7178" max="7178" width="19" style="29" customWidth="1"/>
    <col min="7179" max="7179" width="16.7109375" style="29" customWidth="1"/>
    <col min="7180" max="7180" width="15.85546875" style="29" customWidth="1"/>
    <col min="7181" max="7181" width="14.7109375" style="29" bestFit="1" customWidth="1"/>
    <col min="7182" max="7421" width="11.42578125" style="29"/>
    <col min="7422" max="7422" width="12" style="29" customWidth="1"/>
    <col min="7423" max="7423" width="11.42578125" style="29"/>
    <col min="7424" max="7424" width="6.140625" style="29" customWidth="1"/>
    <col min="7425" max="7425" width="7.42578125" style="29" customWidth="1"/>
    <col min="7426" max="7426" width="24.7109375" style="29" customWidth="1"/>
    <col min="7427" max="7428" width="12.5703125" style="29" customWidth="1"/>
    <col min="7429" max="7429" width="18" style="29" customWidth="1"/>
    <col min="7430" max="7430" width="15.7109375" style="29" customWidth="1"/>
    <col min="7431" max="7431" width="19" style="29" customWidth="1"/>
    <col min="7432" max="7432" width="16.7109375" style="29" customWidth="1"/>
    <col min="7433" max="7433" width="15.5703125" style="29" customWidth="1"/>
    <col min="7434" max="7434" width="19" style="29" customWidth="1"/>
    <col min="7435" max="7435" width="16.7109375" style="29" customWidth="1"/>
    <col min="7436" max="7436" width="15.85546875" style="29" customWidth="1"/>
    <col min="7437" max="7437" width="14.7109375" style="29" bestFit="1" customWidth="1"/>
    <col min="7438" max="7677" width="11.42578125" style="29"/>
    <col min="7678" max="7678" width="12" style="29" customWidth="1"/>
    <col min="7679" max="7679" width="11.42578125" style="29"/>
    <col min="7680" max="7680" width="6.140625" style="29" customWidth="1"/>
    <col min="7681" max="7681" width="7.42578125" style="29" customWidth="1"/>
    <col min="7682" max="7682" width="24.7109375" style="29" customWidth="1"/>
    <col min="7683" max="7684" width="12.5703125" style="29" customWidth="1"/>
    <col min="7685" max="7685" width="18" style="29" customWidth="1"/>
    <col min="7686" max="7686" width="15.7109375" style="29" customWidth="1"/>
    <col min="7687" max="7687" width="19" style="29" customWidth="1"/>
    <col min="7688" max="7688" width="16.7109375" style="29" customWidth="1"/>
    <col min="7689" max="7689" width="15.5703125" style="29" customWidth="1"/>
    <col min="7690" max="7690" width="19" style="29" customWidth="1"/>
    <col min="7691" max="7691" width="16.7109375" style="29" customWidth="1"/>
    <col min="7692" max="7692" width="15.85546875" style="29" customWidth="1"/>
    <col min="7693" max="7693" width="14.7109375" style="29" bestFit="1" customWidth="1"/>
    <col min="7694" max="7933" width="11.42578125" style="29"/>
    <col min="7934" max="7934" width="12" style="29" customWidth="1"/>
    <col min="7935" max="7935" width="11.42578125" style="29"/>
    <col min="7936" max="7936" width="6.140625" style="29" customWidth="1"/>
    <col min="7937" max="7937" width="7.42578125" style="29" customWidth="1"/>
    <col min="7938" max="7938" width="24.7109375" style="29" customWidth="1"/>
    <col min="7939" max="7940" width="12.5703125" style="29" customWidth="1"/>
    <col min="7941" max="7941" width="18" style="29" customWidth="1"/>
    <col min="7942" max="7942" width="15.7109375" style="29" customWidth="1"/>
    <col min="7943" max="7943" width="19" style="29" customWidth="1"/>
    <col min="7944" max="7944" width="16.7109375" style="29" customWidth="1"/>
    <col min="7945" max="7945" width="15.5703125" style="29" customWidth="1"/>
    <col min="7946" max="7946" width="19" style="29" customWidth="1"/>
    <col min="7947" max="7947" width="16.7109375" style="29" customWidth="1"/>
    <col min="7948" max="7948" width="15.85546875" style="29" customWidth="1"/>
    <col min="7949" max="7949" width="14.7109375" style="29" bestFit="1" customWidth="1"/>
    <col min="7950" max="8189" width="11.42578125" style="29"/>
    <col min="8190" max="8190" width="12" style="29" customWidth="1"/>
    <col min="8191" max="8191" width="11.42578125" style="29"/>
    <col min="8192" max="8192" width="6.140625" style="29" customWidth="1"/>
    <col min="8193" max="8193" width="7.42578125" style="29" customWidth="1"/>
    <col min="8194" max="8194" width="24.7109375" style="29" customWidth="1"/>
    <col min="8195" max="8196" width="12.5703125" style="29" customWidth="1"/>
    <col min="8197" max="8197" width="18" style="29" customWidth="1"/>
    <col min="8198" max="8198" width="15.7109375" style="29" customWidth="1"/>
    <col min="8199" max="8199" width="19" style="29" customWidth="1"/>
    <col min="8200" max="8200" width="16.7109375" style="29" customWidth="1"/>
    <col min="8201" max="8201" width="15.5703125" style="29" customWidth="1"/>
    <col min="8202" max="8202" width="19" style="29" customWidth="1"/>
    <col min="8203" max="8203" width="16.7109375" style="29" customWidth="1"/>
    <col min="8204" max="8204" width="15.85546875" style="29" customWidth="1"/>
    <col min="8205" max="8205" width="14.7109375" style="29" bestFit="1" customWidth="1"/>
    <col min="8206" max="8445" width="11.42578125" style="29"/>
    <col min="8446" max="8446" width="12" style="29" customWidth="1"/>
    <col min="8447" max="8447" width="11.42578125" style="29"/>
    <col min="8448" max="8448" width="6.140625" style="29" customWidth="1"/>
    <col min="8449" max="8449" width="7.42578125" style="29" customWidth="1"/>
    <col min="8450" max="8450" width="24.7109375" style="29" customWidth="1"/>
    <col min="8451" max="8452" width="12.5703125" style="29" customWidth="1"/>
    <col min="8453" max="8453" width="18" style="29" customWidth="1"/>
    <col min="8454" max="8454" width="15.7109375" style="29" customWidth="1"/>
    <col min="8455" max="8455" width="19" style="29" customWidth="1"/>
    <col min="8456" max="8456" width="16.7109375" style="29" customWidth="1"/>
    <col min="8457" max="8457" width="15.5703125" style="29" customWidth="1"/>
    <col min="8458" max="8458" width="19" style="29" customWidth="1"/>
    <col min="8459" max="8459" width="16.7109375" style="29" customWidth="1"/>
    <col min="8460" max="8460" width="15.85546875" style="29" customWidth="1"/>
    <col min="8461" max="8461" width="14.7109375" style="29" bestFit="1" customWidth="1"/>
    <col min="8462" max="8701" width="11.42578125" style="29"/>
    <col min="8702" max="8702" width="12" style="29" customWidth="1"/>
    <col min="8703" max="8703" width="11.42578125" style="29"/>
    <col min="8704" max="8704" width="6.140625" style="29" customWidth="1"/>
    <col min="8705" max="8705" width="7.42578125" style="29" customWidth="1"/>
    <col min="8706" max="8706" width="24.7109375" style="29" customWidth="1"/>
    <col min="8707" max="8708" width="12.5703125" style="29" customWidth="1"/>
    <col min="8709" max="8709" width="18" style="29" customWidth="1"/>
    <col min="8710" max="8710" width="15.7109375" style="29" customWidth="1"/>
    <col min="8711" max="8711" width="19" style="29" customWidth="1"/>
    <col min="8712" max="8712" width="16.7109375" style="29" customWidth="1"/>
    <col min="8713" max="8713" width="15.5703125" style="29" customWidth="1"/>
    <col min="8714" max="8714" width="19" style="29" customWidth="1"/>
    <col min="8715" max="8715" width="16.7109375" style="29" customWidth="1"/>
    <col min="8716" max="8716" width="15.85546875" style="29" customWidth="1"/>
    <col min="8717" max="8717" width="14.7109375" style="29" bestFit="1" customWidth="1"/>
    <col min="8718" max="8957" width="11.42578125" style="29"/>
    <col min="8958" max="8958" width="12" style="29" customWidth="1"/>
    <col min="8959" max="8959" width="11.42578125" style="29"/>
    <col min="8960" max="8960" width="6.140625" style="29" customWidth="1"/>
    <col min="8961" max="8961" width="7.42578125" style="29" customWidth="1"/>
    <col min="8962" max="8962" width="24.7109375" style="29" customWidth="1"/>
    <col min="8963" max="8964" width="12.5703125" style="29" customWidth="1"/>
    <col min="8965" max="8965" width="18" style="29" customWidth="1"/>
    <col min="8966" max="8966" width="15.7109375" style="29" customWidth="1"/>
    <col min="8967" max="8967" width="19" style="29" customWidth="1"/>
    <col min="8968" max="8968" width="16.7109375" style="29" customWidth="1"/>
    <col min="8969" max="8969" width="15.5703125" style="29" customWidth="1"/>
    <col min="8970" max="8970" width="19" style="29" customWidth="1"/>
    <col min="8971" max="8971" width="16.7109375" style="29" customWidth="1"/>
    <col min="8972" max="8972" width="15.85546875" style="29" customWidth="1"/>
    <col min="8973" max="8973" width="14.7109375" style="29" bestFit="1" customWidth="1"/>
    <col min="8974" max="9213" width="11.42578125" style="29"/>
    <col min="9214" max="9214" width="12" style="29" customWidth="1"/>
    <col min="9215" max="9215" width="11.42578125" style="29"/>
    <col min="9216" max="9216" width="6.140625" style="29" customWidth="1"/>
    <col min="9217" max="9217" width="7.42578125" style="29" customWidth="1"/>
    <col min="9218" max="9218" width="24.7109375" style="29" customWidth="1"/>
    <col min="9219" max="9220" width="12.5703125" style="29" customWidth="1"/>
    <col min="9221" max="9221" width="18" style="29" customWidth="1"/>
    <col min="9222" max="9222" width="15.7109375" style="29" customWidth="1"/>
    <col min="9223" max="9223" width="19" style="29" customWidth="1"/>
    <col min="9224" max="9224" width="16.7109375" style="29" customWidth="1"/>
    <col min="9225" max="9225" width="15.5703125" style="29" customWidth="1"/>
    <col min="9226" max="9226" width="19" style="29" customWidth="1"/>
    <col min="9227" max="9227" width="16.7109375" style="29" customWidth="1"/>
    <col min="9228" max="9228" width="15.85546875" style="29" customWidth="1"/>
    <col min="9229" max="9229" width="14.7109375" style="29" bestFit="1" customWidth="1"/>
    <col min="9230" max="9469" width="11.42578125" style="29"/>
    <col min="9470" max="9470" width="12" style="29" customWidth="1"/>
    <col min="9471" max="9471" width="11.42578125" style="29"/>
    <col min="9472" max="9472" width="6.140625" style="29" customWidth="1"/>
    <col min="9473" max="9473" width="7.42578125" style="29" customWidth="1"/>
    <col min="9474" max="9474" width="24.7109375" style="29" customWidth="1"/>
    <col min="9475" max="9476" width="12.5703125" style="29" customWidth="1"/>
    <col min="9477" max="9477" width="18" style="29" customWidth="1"/>
    <col min="9478" max="9478" width="15.7109375" style="29" customWidth="1"/>
    <col min="9479" max="9479" width="19" style="29" customWidth="1"/>
    <col min="9480" max="9480" width="16.7109375" style="29" customWidth="1"/>
    <col min="9481" max="9481" width="15.5703125" style="29" customWidth="1"/>
    <col min="9482" max="9482" width="19" style="29" customWidth="1"/>
    <col min="9483" max="9483" width="16.7109375" style="29" customWidth="1"/>
    <col min="9484" max="9484" width="15.85546875" style="29" customWidth="1"/>
    <col min="9485" max="9485" width="14.7109375" style="29" bestFit="1" customWidth="1"/>
    <col min="9486" max="9725" width="11.42578125" style="29"/>
    <col min="9726" max="9726" width="12" style="29" customWidth="1"/>
    <col min="9727" max="9727" width="11.42578125" style="29"/>
    <col min="9728" max="9728" width="6.140625" style="29" customWidth="1"/>
    <col min="9729" max="9729" width="7.42578125" style="29" customWidth="1"/>
    <col min="9730" max="9730" width="24.7109375" style="29" customWidth="1"/>
    <col min="9731" max="9732" width="12.5703125" style="29" customWidth="1"/>
    <col min="9733" max="9733" width="18" style="29" customWidth="1"/>
    <col min="9734" max="9734" width="15.7109375" style="29" customWidth="1"/>
    <col min="9735" max="9735" width="19" style="29" customWidth="1"/>
    <col min="9736" max="9736" width="16.7109375" style="29" customWidth="1"/>
    <col min="9737" max="9737" width="15.5703125" style="29" customWidth="1"/>
    <col min="9738" max="9738" width="19" style="29" customWidth="1"/>
    <col min="9739" max="9739" width="16.7109375" style="29" customWidth="1"/>
    <col min="9740" max="9740" width="15.85546875" style="29" customWidth="1"/>
    <col min="9741" max="9741" width="14.7109375" style="29" bestFit="1" customWidth="1"/>
    <col min="9742" max="9981" width="11.42578125" style="29"/>
    <col min="9982" max="9982" width="12" style="29" customWidth="1"/>
    <col min="9983" max="9983" width="11.42578125" style="29"/>
    <col min="9984" max="9984" width="6.140625" style="29" customWidth="1"/>
    <col min="9985" max="9985" width="7.42578125" style="29" customWidth="1"/>
    <col min="9986" max="9986" width="24.7109375" style="29" customWidth="1"/>
    <col min="9987" max="9988" width="12.5703125" style="29" customWidth="1"/>
    <col min="9989" max="9989" width="18" style="29" customWidth="1"/>
    <col min="9990" max="9990" width="15.7109375" style="29" customWidth="1"/>
    <col min="9991" max="9991" width="19" style="29" customWidth="1"/>
    <col min="9992" max="9992" width="16.7109375" style="29" customWidth="1"/>
    <col min="9993" max="9993" width="15.5703125" style="29" customWidth="1"/>
    <col min="9994" max="9994" width="19" style="29" customWidth="1"/>
    <col min="9995" max="9995" width="16.7109375" style="29" customWidth="1"/>
    <col min="9996" max="9996" width="15.85546875" style="29" customWidth="1"/>
    <col min="9997" max="9997" width="14.7109375" style="29" bestFit="1" customWidth="1"/>
    <col min="9998" max="10237" width="11.42578125" style="29"/>
    <col min="10238" max="10238" width="12" style="29" customWidth="1"/>
    <col min="10239" max="10239" width="11.42578125" style="29"/>
    <col min="10240" max="10240" width="6.140625" style="29" customWidth="1"/>
    <col min="10241" max="10241" width="7.42578125" style="29" customWidth="1"/>
    <col min="10242" max="10242" width="24.7109375" style="29" customWidth="1"/>
    <col min="10243" max="10244" width="12.5703125" style="29" customWidth="1"/>
    <col min="10245" max="10245" width="18" style="29" customWidth="1"/>
    <col min="10246" max="10246" width="15.7109375" style="29" customWidth="1"/>
    <col min="10247" max="10247" width="19" style="29" customWidth="1"/>
    <col min="10248" max="10248" width="16.7109375" style="29" customWidth="1"/>
    <col min="10249" max="10249" width="15.5703125" style="29" customWidth="1"/>
    <col min="10250" max="10250" width="19" style="29" customWidth="1"/>
    <col min="10251" max="10251" width="16.7109375" style="29" customWidth="1"/>
    <col min="10252" max="10252" width="15.85546875" style="29" customWidth="1"/>
    <col min="10253" max="10253" width="14.7109375" style="29" bestFit="1" customWidth="1"/>
    <col min="10254" max="10493" width="11.42578125" style="29"/>
    <col min="10494" max="10494" width="12" style="29" customWidth="1"/>
    <col min="10495" max="10495" width="11.42578125" style="29"/>
    <col min="10496" max="10496" width="6.140625" style="29" customWidth="1"/>
    <col min="10497" max="10497" width="7.42578125" style="29" customWidth="1"/>
    <col min="10498" max="10498" width="24.7109375" style="29" customWidth="1"/>
    <col min="10499" max="10500" width="12.5703125" style="29" customWidth="1"/>
    <col min="10501" max="10501" width="18" style="29" customWidth="1"/>
    <col min="10502" max="10502" width="15.7109375" style="29" customWidth="1"/>
    <col min="10503" max="10503" width="19" style="29" customWidth="1"/>
    <col min="10504" max="10504" width="16.7109375" style="29" customWidth="1"/>
    <col min="10505" max="10505" width="15.5703125" style="29" customWidth="1"/>
    <col min="10506" max="10506" width="19" style="29" customWidth="1"/>
    <col min="10507" max="10507" width="16.7109375" style="29" customWidth="1"/>
    <col min="10508" max="10508" width="15.85546875" style="29" customWidth="1"/>
    <col min="10509" max="10509" width="14.7109375" style="29" bestFit="1" customWidth="1"/>
    <col min="10510" max="10749" width="11.42578125" style="29"/>
    <col min="10750" max="10750" width="12" style="29" customWidth="1"/>
    <col min="10751" max="10751" width="11.42578125" style="29"/>
    <col min="10752" max="10752" width="6.140625" style="29" customWidth="1"/>
    <col min="10753" max="10753" width="7.42578125" style="29" customWidth="1"/>
    <col min="10754" max="10754" width="24.7109375" style="29" customWidth="1"/>
    <col min="10755" max="10756" width="12.5703125" style="29" customWidth="1"/>
    <col min="10757" max="10757" width="18" style="29" customWidth="1"/>
    <col min="10758" max="10758" width="15.7109375" style="29" customWidth="1"/>
    <col min="10759" max="10759" width="19" style="29" customWidth="1"/>
    <col min="10760" max="10760" width="16.7109375" style="29" customWidth="1"/>
    <col min="10761" max="10761" width="15.5703125" style="29" customWidth="1"/>
    <col min="10762" max="10762" width="19" style="29" customWidth="1"/>
    <col min="10763" max="10763" width="16.7109375" style="29" customWidth="1"/>
    <col min="10764" max="10764" width="15.85546875" style="29" customWidth="1"/>
    <col min="10765" max="10765" width="14.7109375" style="29" bestFit="1" customWidth="1"/>
    <col min="10766" max="11005" width="11.42578125" style="29"/>
    <col min="11006" max="11006" width="12" style="29" customWidth="1"/>
    <col min="11007" max="11007" width="11.42578125" style="29"/>
    <col min="11008" max="11008" width="6.140625" style="29" customWidth="1"/>
    <col min="11009" max="11009" width="7.42578125" style="29" customWidth="1"/>
    <col min="11010" max="11010" width="24.7109375" style="29" customWidth="1"/>
    <col min="11011" max="11012" width="12.5703125" style="29" customWidth="1"/>
    <col min="11013" max="11013" width="18" style="29" customWidth="1"/>
    <col min="11014" max="11014" width="15.7109375" style="29" customWidth="1"/>
    <col min="11015" max="11015" width="19" style="29" customWidth="1"/>
    <col min="11016" max="11016" width="16.7109375" style="29" customWidth="1"/>
    <col min="11017" max="11017" width="15.5703125" style="29" customWidth="1"/>
    <col min="11018" max="11018" width="19" style="29" customWidth="1"/>
    <col min="11019" max="11019" width="16.7109375" style="29" customWidth="1"/>
    <col min="11020" max="11020" width="15.85546875" style="29" customWidth="1"/>
    <col min="11021" max="11021" width="14.7109375" style="29" bestFit="1" customWidth="1"/>
    <col min="11022" max="11261" width="11.42578125" style="29"/>
    <col min="11262" max="11262" width="12" style="29" customWidth="1"/>
    <col min="11263" max="11263" width="11.42578125" style="29"/>
    <col min="11264" max="11264" width="6.140625" style="29" customWidth="1"/>
    <col min="11265" max="11265" width="7.42578125" style="29" customWidth="1"/>
    <col min="11266" max="11266" width="24.7109375" style="29" customWidth="1"/>
    <col min="11267" max="11268" width="12.5703125" style="29" customWidth="1"/>
    <col min="11269" max="11269" width="18" style="29" customWidth="1"/>
    <col min="11270" max="11270" width="15.7109375" style="29" customWidth="1"/>
    <col min="11271" max="11271" width="19" style="29" customWidth="1"/>
    <col min="11272" max="11272" width="16.7109375" style="29" customWidth="1"/>
    <col min="11273" max="11273" width="15.5703125" style="29" customWidth="1"/>
    <col min="11274" max="11274" width="19" style="29" customWidth="1"/>
    <col min="11275" max="11275" width="16.7109375" style="29" customWidth="1"/>
    <col min="11276" max="11276" width="15.85546875" style="29" customWidth="1"/>
    <col min="11277" max="11277" width="14.7109375" style="29" bestFit="1" customWidth="1"/>
    <col min="11278" max="11517" width="11.42578125" style="29"/>
    <col min="11518" max="11518" width="12" style="29" customWidth="1"/>
    <col min="11519" max="11519" width="11.42578125" style="29"/>
    <col min="11520" max="11520" width="6.140625" style="29" customWidth="1"/>
    <col min="11521" max="11521" width="7.42578125" style="29" customWidth="1"/>
    <col min="11522" max="11522" width="24.7109375" style="29" customWidth="1"/>
    <col min="11523" max="11524" width="12.5703125" style="29" customWidth="1"/>
    <col min="11525" max="11525" width="18" style="29" customWidth="1"/>
    <col min="11526" max="11526" width="15.7109375" style="29" customWidth="1"/>
    <col min="11527" max="11527" width="19" style="29" customWidth="1"/>
    <col min="11528" max="11528" width="16.7109375" style="29" customWidth="1"/>
    <col min="11529" max="11529" width="15.5703125" style="29" customWidth="1"/>
    <col min="11530" max="11530" width="19" style="29" customWidth="1"/>
    <col min="11531" max="11531" width="16.7109375" style="29" customWidth="1"/>
    <col min="11532" max="11532" width="15.85546875" style="29" customWidth="1"/>
    <col min="11533" max="11533" width="14.7109375" style="29" bestFit="1" customWidth="1"/>
    <col min="11534" max="11773" width="11.42578125" style="29"/>
    <col min="11774" max="11774" width="12" style="29" customWidth="1"/>
    <col min="11775" max="11775" width="11.42578125" style="29"/>
    <col min="11776" max="11776" width="6.140625" style="29" customWidth="1"/>
    <col min="11777" max="11777" width="7.42578125" style="29" customWidth="1"/>
    <col min="11778" max="11778" width="24.7109375" style="29" customWidth="1"/>
    <col min="11779" max="11780" width="12.5703125" style="29" customWidth="1"/>
    <col min="11781" max="11781" width="18" style="29" customWidth="1"/>
    <col min="11782" max="11782" width="15.7109375" style="29" customWidth="1"/>
    <col min="11783" max="11783" width="19" style="29" customWidth="1"/>
    <col min="11784" max="11784" width="16.7109375" style="29" customWidth="1"/>
    <col min="11785" max="11785" width="15.5703125" style="29" customWidth="1"/>
    <col min="11786" max="11786" width="19" style="29" customWidth="1"/>
    <col min="11787" max="11787" width="16.7109375" style="29" customWidth="1"/>
    <col min="11788" max="11788" width="15.85546875" style="29" customWidth="1"/>
    <col min="11789" max="11789" width="14.7109375" style="29" bestFit="1" customWidth="1"/>
    <col min="11790" max="12029" width="11.42578125" style="29"/>
    <col min="12030" max="12030" width="12" style="29" customWidth="1"/>
    <col min="12031" max="12031" width="11.42578125" style="29"/>
    <col min="12032" max="12032" width="6.140625" style="29" customWidth="1"/>
    <col min="12033" max="12033" width="7.42578125" style="29" customWidth="1"/>
    <col min="12034" max="12034" width="24.7109375" style="29" customWidth="1"/>
    <col min="12035" max="12036" width="12.5703125" style="29" customWidth="1"/>
    <col min="12037" max="12037" width="18" style="29" customWidth="1"/>
    <col min="12038" max="12038" width="15.7109375" style="29" customWidth="1"/>
    <col min="12039" max="12039" width="19" style="29" customWidth="1"/>
    <col min="12040" max="12040" width="16.7109375" style="29" customWidth="1"/>
    <col min="12041" max="12041" width="15.5703125" style="29" customWidth="1"/>
    <col min="12042" max="12042" width="19" style="29" customWidth="1"/>
    <col min="12043" max="12043" width="16.7109375" style="29" customWidth="1"/>
    <col min="12044" max="12044" width="15.85546875" style="29" customWidth="1"/>
    <col min="12045" max="12045" width="14.7109375" style="29" bestFit="1" customWidth="1"/>
    <col min="12046" max="12285" width="11.42578125" style="29"/>
    <col min="12286" max="12286" width="12" style="29" customWidth="1"/>
    <col min="12287" max="12287" width="11.42578125" style="29"/>
    <col min="12288" max="12288" width="6.140625" style="29" customWidth="1"/>
    <col min="12289" max="12289" width="7.42578125" style="29" customWidth="1"/>
    <col min="12290" max="12290" width="24.7109375" style="29" customWidth="1"/>
    <col min="12291" max="12292" width="12.5703125" style="29" customWidth="1"/>
    <col min="12293" max="12293" width="18" style="29" customWidth="1"/>
    <col min="12294" max="12294" width="15.7109375" style="29" customWidth="1"/>
    <col min="12295" max="12295" width="19" style="29" customWidth="1"/>
    <col min="12296" max="12296" width="16.7109375" style="29" customWidth="1"/>
    <col min="12297" max="12297" width="15.5703125" style="29" customWidth="1"/>
    <col min="12298" max="12298" width="19" style="29" customWidth="1"/>
    <col min="12299" max="12299" width="16.7109375" style="29" customWidth="1"/>
    <col min="12300" max="12300" width="15.85546875" style="29" customWidth="1"/>
    <col min="12301" max="12301" width="14.7109375" style="29" bestFit="1" customWidth="1"/>
    <col min="12302" max="12541" width="11.42578125" style="29"/>
    <col min="12542" max="12542" width="12" style="29" customWidth="1"/>
    <col min="12543" max="12543" width="11.42578125" style="29"/>
    <col min="12544" max="12544" width="6.140625" style="29" customWidth="1"/>
    <col min="12545" max="12545" width="7.42578125" style="29" customWidth="1"/>
    <col min="12546" max="12546" width="24.7109375" style="29" customWidth="1"/>
    <col min="12547" max="12548" width="12.5703125" style="29" customWidth="1"/>
    <col min="12549" max="12549" width="18" style="29" customWidth="1"/>
    <col min="12550" max="12550" width="15.7109375" style="29" customWidth="1"/>
    <col min="12551" max="12551" width="19" style="29" customWidth="1"/>
    <col min="12552" max="12552" width="16.7109375" style="29" customWidth="1"/>
    <col min="12553" max="12553" width="15.5703125" style="29" customWidth="1"/>
    <col min="12554" max="12554" width="19" style="29" customWidth="1"/>
    <col min="12555" max="12555" width="16.7109375" style="29" customWidth="1"/>
    <col min="12556" max="12556" width="15.85546875" style="29" customWidth="1"/>
    <col min="12557" max="12557" width="14.7109375" style="29" bestFit="1" customWidth="1"/>
    <col min="12558" max="12797" width="11.42578125" style="29"/>
    <col min="12798" max="12798" width="12" style="29" customWidth="1"/>
    <col min="12799" max="12799" width="11.42578125" style="29"/>
    <col min="12800" max="12800" width="6.140625" style="29" customWidth="1"/>
    <col min="12801" max="12801" width="7.42578125" style="29" customWidth="1"/>
    <col min="12802" max="12802" width="24.7109375" style="29" customWidth="1"/>
    <col min="12803" max="12804" width="12.5703125" style="29" customWidth="1"/>
    <col min="12805" max="12805" width="18" style="29" customWidth="1"/>
    <col min="12806" max="12806" width="15.7109375" style="29" customWidth="1"/>
    <col min="12807" max="12807" width="19" style="29" customWidth="1"/>
    <col min="12808" max="12808" width="16.7109375" style="29" customWidth="1"/>
    <col min="12809" max="12809" width="15.5703125" style="29" customWidth="1"/>
    <col min="12810" max="12810" width="19" style="29" customWidth="1"/>
    <col min="12811" max="12811" width="16.7109375" style="29" customWidth="1"/>
    <col min="12812" max="12812" width="15.85546875" style="29" customWidth="1"/>
    <col min="12813" max="12813" width="14.7109375" style="29" bestFit="1" customWidth="1"/>
    <col min="12814" max="13053" width="11.42578125" style="29"/>
    <col min="13054" max="13054" width="12" style="29" customWidth="1"/>
    <col min="13055" max="13055" width="11.42578125" style="29"/>
    <col min="13056" max="13056" width="6.140625" style="29" customWidth="1"/>
    <col min="13057" max="13057" width="7.42578125" style="29" customWidth="1"/>
    <col min="13058" max="13058" width="24.7109375" style="29" customWidth="1"/>
    <col min="13059" max="13060" width="12.5703125" style="29" customWidth="1"/>
    <col min="13061" max="13061" width="18" style="29" customWidth="1"/>
    <col min="13062" max="13062" width="15.7109375" style="29" customWidth="1"/>
    <col min="13063" max="13063" width="19" style="29" customWidth="1"/>
    <col min="13064" max="13064" width="16.7109375" style="29" customWidth="1"/>
    <col min="13065" max="13065" width="15.5703125" style="29" customWidth="1"/>
    <col min="13066" max="13066" width="19" style="29" customWidth="1"/>
    <col min="13067" max="13067" width="16.7109375" style="29" customWidth="1"/>
    <col min="13068" max="13068" width="15.85546875" style="29" customWidth="1"/>
    <col min="13069" max="13069" width="14.7109375" style="29" bestFit="1" customWidth="1"/>
    <col min="13070" max="13309" width="11.42578125" style="29"/>
    <col min="13310" max="13310" width="12" style="29" customWidth="1"/>
    <col min="13311" max="13311" width="11.42578125" style="29"/>
    <col min="13312" max="13312" width="6.140625" style="29" customWidth="1"/>
    <col min="13313" max="13313" width="7.42578125" style="29" customWidth="1"/>
    <col min="13314" max="13314" width="24.7109375" style="29" customWidth="1"/>
    <col min="13315" max="13316" width="12.5703125" style="29" customWidth="1"/>
    <col min="13317" max="13317" width="18" style="29" customWidth="1"/>
    <col min="13318" max="13318" width="15.7109375" style="29" customWidth="1"/>
    <col min="13319" max="13319" width="19" style="29" customWidth="1"/>
    <col min="13320" max="13320" width="16.7109375" style="29" customWidth="1"/>
    <col min="13321" max="13321" width="15.5703125" style="29" customWidth="1"/>
    <col min="13322" max="13322" width="19" style="29" customWidth="1"/>
    <col min="13323" max="13323" width="16.7109375" style="29" customWidth="1"/>
    <col min="13324" max="13324" width="15.85546875" style="29" customWidth="1"/>
    <col min="13325" max="13325" width="14.7109375" style="29" bestFit="1" customWidth="1"/>
    <col min="13326" max="13565" width="11.42578125" style="29"/>
    <col min="13566" max="13566" width="12" style="29" customWidth="1"/>
    <col min="13567" max="13567" width="11.42578125" style="29"/>
    <col min="13568" max="13568" width="6.140625" style="29" customWidth="1"/>
    <col min="13569" max="13569" width="7.42578125" style="29" customWidth="1"/>
    <col min="13570" max="13570" width="24.7109375" style="29" customWidth="1"/>
    <col min="13571" max="13572" width="12.5703125" style="29" customWidth="1"/>
    <col min="13573" max="13573" width="18" style="29" customWidth="1"/>
    <col min="13574" max="13574" width="15.7109375" style="29" customWidth="1"/>
    <col min="13575" max="13575" width="19" style="29" customWidth="1"/>
    <col min="13576" max="13576" width="16.7109375" style="29" customWidth="1"/>
    <col min="13577" max="13577" width="15.5703125" style="29" customWidth="1"/>
    <col min="13578" max="13578" width="19" style="29" customWidth="1"/>
    <col min="13579" max="13579" width="16.7109375" style="29" customWidth="1"/>
    <col min="13580" max="13580" width="15.85546875" style="29" customWidth="1"/>
    <col min="13581" max="13581" width="14.7109375" style="29" bestFit="1" customWidth="1"/>
    <col min="13582" max="13821" width="11.42578125" style="29"/>
    <col min="13822" max="13822" width="12" style="29" customWidth="1"/>
    <col min="13823" max="13823" width="11.42578125" style="29"/>
    <col min="13824" max="13824" width="6.140625" style="29" customWidth="1"/>
    <col min="13825" max="13825" width="7.42578125" style="29" customWidth="1"/>
    <col min="13826" max="13826" width="24.7109375" style="29" customWidth="1"/>
    <col min="13827" max="13828" width="12.5703125" style="29" customWidth="1"/>
    <col min="13829" max="13829" width="18" style="29" customWidth="1"/>
    <col min="13830" max="13830" width="15.7109375" style="29" customWidth="1"/>
    <col min="13831" max="13831" width="19" style="29" customWidth="1"/>
    <col min="13832" max="13832" width="16.7109375" style="29" customWidth="1"/>
    <col min="13833" max="13833" width="15.5703125" style="29" customWidth="1"/>
    <col min="13834" max="13834" width="19" style="29" customWidth="1"/>
    <col min="13835" max="13835" width="16.7109375" style="29" customWidth="1"/>
    <col min="13836" max="13836" width="15.85546875" style="29" customWidth="1"/>
    <col min="13837" max="13837" width="14.7109375" style="29" bestFit="1" customWidth="1"/>
    <col min="13838" max="14077" width="11.42578125" style="29"/>
    <col min="14078" max="14078" width="12" style="29" customWidth="1"/>
    <col min="14079" max="14079" width="11.42578125" style="29"/>
    <col min="14080" max="14080" width="6.140625" style="29" customWidth="1"/>
    <col min="14081" max="14081" width="7.42578125" style="29" customWidth="1"/>
    <col min="14082" max="14082" width="24.7109375" style="29" customWidth="1"/>
    <col min="14083" max="14084" width="12.5703125" style="29" customWidth="1"/>
    <col min="14085" max="14085" width="18" style="29" customWidth="1"/>
    <col min="14086" max="14086" width="15.7109375" style="29" customWidth="1"/>
    <col min="14087" max="14087" width="19" style="29" customWidth="1"/>
    <col min="14088" max="14088" width="16.7109375" style="29" customWidth="1"/>
    <col min="14089" max="14089" width="15.5703125" style="29" customWidth="1"/>
    <col min="14090" max="14090" width="19" style="29" customWidth="1"/>
    <col min="14091" max="14091" width="16.7109375" style="29" customWidth="1"/>
    <col min="14092" max="14092" width="15.85546875" style="29" customWidth="1"/>
    <col min="14093" max="14093" width="14.7109375" style="29" bestFit="1" customWidth="1"/>
    <col min="14094" max="14333" width="11.42578125" style="29"/>
    <col min="14334" max="14334" width="12" style="29" customWidth="1"/>
    <col min="14335" max="14335" width="11.42578125" style="29"/>
    <col min="14336" max="14336" width="6.140625" style="29" customWidth="1"/>
    <col min="14337" max="14337" width="7.42578125" style="29" customWidth="1"/>
    <col min="14338" max="14338" width="24.7109375" style="29" customWidth="1"/>
    <col min="14339" max="14340" width="12.5703125" style="29" customWidth="1"/>
    <col min="14341" max="14341" width="18" style="29" customWidth="1"/>
    <col min="14342" max="14342" width="15.7109375" style="29" customWidth="1"/>
    <col min="14343" max="14343" width="19" style="29" customWidth="1"/>
    <col min="14344" max="14344" width="16.7109375" style="29" customWidth="1"/>
    <col min="14345" max="14345" width="15.5703125" style="29" customWidth="1"/>
    <col min="14346" max="14346" width="19" style="29" customWidth="1"/>
    <col min="14347" max="14347" width="16.7109375" style="29" customWidth="1"/>
    <col min="14348" max="14348" width="15.85546875" style="29" customWidth="1"/>
    <col min="14349" max="14349" width="14.7109375" style="29" bestFit="1" customWidth="1"/>
    <col min="14350" max="14589" width="11.42578125" style="29"/>
    <col min="14590" max="14590" width="12" style="29" customWidth="1"/>
    <col min="14591" max="14591" width="11.42578125" style="29"/>
    <col min="14592" max="14592" width="6.140625" style="29" customWidth="1"/>
    <col min="14593" max="14593" width="7.42578125" style="29" customWidth="1"/>
    <col min="14594" max="14594" width="24.7109375" style="29" customWidth="1"/>
    <col min="14595" max="14596" width="12.5703125" style="29" customWidth="1"/>
    <col min="14597" max="14597" width="18" style="29" customWidth="1"/>
    <col min="14598" max="14598" width="15.7109375" style="29" customWidth="1"/>
    <col min="14599" max="14599" width="19" style="29" customWidth="1"/>
    <col min="14600" max="14600" width="16.7109375" style="29" customWidth="1"/>
    <col min="14601" max="14601" width="15.5703125" style="29" customWidth="1"/>
    <col min="14602" max="14602" width="19" style="29" customWidth="1"/>
    <col min="14603" max="14603" width="16.7109375" style="29" customWidth="1"/>
    <col min="14604" max="14604" width="15.85546875" style="29" customWidth="1"/>
    <col min="14605" max="14605" width="14.7109375" style="29" bestFit="1" customWidth="1"/>
    <col min="14606" max="14845" width="11.42578125" style="29"/>
    <col min="14846" max="14846" width="12" style="29" customWidth="1"/>
    <col min="14847" max="14847" width="11.42578125" style="29"/>
    <col min="14848" max="14848" width="6.140625" style="29" customWidth="1"/>
    <col min="14849" max="14849" width="7.42578125" style="29" customWidth="1"/>
    <col min="14850" max="14850" width="24.7109375" style="29" customWidth="1"/>
    <col min="14851" max="14852" width="12.5703125" style="29" customWidth="1"/>
    <col min="14853" max="14853" width="18" style="29" customWidth="1"/>
    <col min="14854" max="14854" width="15.7109375" style="29" customWidth="1"/>
    <col min="14855" max="14855" width="19" style="29" customWidth="1"/>
    <col min="14856" max="14856" width="16.7109375" style="29" customWidth="1"/>
    <col min="14857" max="14857" width="15.5703125" style="29" customWidth="1"/>
    <col min="14858" max="14858" width="19" style="29" customWidth="1"/>
    <col min="14859" max="14859" width="16.7109375" style="29" customWidth="1"/>
    <col min="14860" max="14860" width="15.85546875" style="29" customWidth="1"/>
    <col min="14861" max="14861" width="14.7109375" style="29" bestFit="1" customWidth="1"/>
    <col min="14862" max="15101" width="11.42578125" style="29"/>
    <col min="15102" max="15102" width="12" style="29" customWidth="1"/>
    <col min="15103" max="15103" width="11.42578125" style="29"/>
    <col min="15104" max="15104" width="6.140625" style="29" customWidth="1"/>
    <col min="15105" max="15105" width="7.42578125" style="29" customWidth="1"/>
    <col min="15106" max="15106" width="24.7109375" style="29" customWidth="1"/>
    <col min="15107" max="15108" width="12.5703125" style="29" customWidth="1"/>
    <col min="15109" max="15109" width="18" style="29" customWidth="1"/>
    <col min="15110" max="15110" width="15.7109375" style="29" customWidth="1"/>
    <col min="15111" max="15111" width="19" style="29" customWidth="1"/>
    <col min="15112" max="15112" width="16.7109375" style="29" customWidth="1"/>
    <col min="15113" max="15113" width="15.5703125" style="29" customWidth="1"/>
    <col min="15114" max="15114" width="19" style="29" customWidth="1"/>
    <col min="15115" max="15115" width="16.7109375" style="29" customWidth="1"/>
    <col min="15116" max="15116" width="15.85546875" style="29" customWidth="1"/>
    <col min="15117" max="15117" width="14.7109375" style="29" bestFit="1" customWidth="1"/>
    <col min="15118" max="15357" width="11.42578125" style="29"/>
    <col min="15358" max="15358" width="12" style="29" customWidth="1"/>
    <col min="15359" max="15359" width="11.42578125" style="29"/>
    <col min="15360" max="15360" width="6.140625" style="29" customWidth="1"/>
    <col min="15361" max="15361" width="7.42578125" style="29" customWidth="1"/>
    <col min="15362" max="15362" width="24.7109375" style="29" customWidth="1"/>
    <col min="15363" max="15364" width="12.5703125" style="29" customWidth="1"/>
    <col min="15365" max="15365" width="18" style="29" customWidth="1"/>
    <col min="15366" max="15366" width="15.7109375" style="29" customWidth="1"/>
    <col min="15367" max="15367" width="19" style="29" customWidth="1"/>
    <col min="15368" max="15368" width="16.7109375" style="29" customWidth="1"/>
    <col min="15369" max="15369" width="15.5703125" style="29" customWidth="1"/>
    <col min="15370" max="15370" width="19" style="29" customWidth="1"/>
    <col min="15371" max="15371" width="16.7109375" style="29" customWidth="1"/>
    <col min="15372" max="15372" width="15.85546875" style="29" customWidth="1"/>
    <col min="15373" max="15373" width="14.7109375" style="29" bestFit="1" customWidth="1"/>
    <col min="15374" max="15613" width="11.42578125" style="29"/>
    <col min="15614" max="15614" width="12" style="29" customWidth="1"/>
    <col min="15615" max="15615" width="11.42578125" style="29"/>
    <col min="15616" max="15616" width="6.140625" style="29" customWidth="1"/>
    <col min="15617" max="15617" width="7.42578125" style="29" customWidth="1"/>
    <col min="15618" max="15618" width="24.7109375" style="29" customWidth="1"/>
    <col min="15619" max="15620" width="12.5703125" style="29" customWidth="1"/>
    <col min="15621" max="15621" width="18" style="29" customWidth="1"/>
    <col min="15622" max="15622" width="15.7109375" style="29" customWidth="1"/>
    <col min="15623" max="15623" width="19" style="29" customWidth="1"/>
    <col min="15624" max="15624" width="16.7109375" style="29" customWidth="1"/>
    <col min="15625" max="15625" width="15.5703125" style="29" customWidth="1"/>
    <col min="15626" max="15626" width="19" style="29" customWidth="1"/>
    <col min="15627" max="15627" width="16.7109375" style="29" customWidth="1"/>
    <col min="15628" max="15628" width="15.85546875" style="29" customWidth="1"/>
    <col min="15629" max="15629" width="14.7109375" style="29" bestFit="1" customWidth="1"/>
    <col min="15630" max="15869" width="11.42578125" style="29"/>
    <col min="15870" max="15870" width="12" style="29" customWidth="1"/>
    <col min="15871" max="15871" width="11.42578125" style="29"/>
    <col min="15872" max="15872" width="6.140625" style="29" customWidth="1"/>
    <col min="15873" max="15873" width="7.42578125" style="29" customWidth="1"/>
    <col min="15874" max="15874" width="24.7109375" style="29" customWidth="1"/>
    <col min="15875" max="15876" width="12.5703125" style="29" customWidth="1"/>
    <col min="15877" max="15877" width="18" style="29" customWidth="1"/>
    <col min="15878" max="15878" width="15.7109375" style="29" customWidth="1"/>
    <col min="15879" max="15879" width="19" style="29" customWidth="1"/>
    <col min="15880" max="15880" width="16.7109375" style="29" customWidth="1"/>
    <col min="15881" max="15881" width="15.5703125" style="29" customWidth="1"/>
    <col min="15882" max="15882" width="19" style="29" customWidth="1"/>
    <col min="15883" max="15883" width="16.7109375" style="29" customWidth="1"/>
    <col min="15884" max="15884" width="15.85546875" style="29" customWidth="1"/>
    <col min="15885" max="15885" width="14.7109375" style="29" bestFit="1" customWidth="1"/>
    <col min="15886" max="16125" width="11.42578125" style="29"/>
    <col min="16126" max="16126" width="12" style="29" customWidth="1"/>
    <col min="16127" max="16127" width="11.42578125" style="29"/>
    <col min="16128" max="16128" width="6.140625" style="29" customWidth="1"/>
    <col min="16129" max="16129" width="7.42578125" style="29" customWidth="1"/>
    <col min="16130" max="16130" width="24.7109375" style="29" customWidth="1"/>
    <col min="16131" max="16132" width="12.5703125" style="29" customWidth="1"/>
    <col min="16133" max="16133" width="18" style="29" customWidth="1"/>
    <col min="16134" max="16134" width="15.7109375" style="29" customWidth="1"/>
    <col min="16135" max="16135" width="19" style="29" customWidth="1"/>
    <col min="16136" max="16136" width="16.7109375" style="29" customWidth="1"/>
    <col min="16137" max="16137" width="15.5703125" style="29" customWidth="1"/>
    <col min="16138" max="16138" width="19" style="29" customWidth="1"/>
    <col min="16139" max="16139" width="16.7109375" style="29" customWidth="1"/>
    <col min="16140" max="16140" width="15.85546875" style="29" customWidth="1"/>
    <col min="16141" max="16141" width="14.7109375" style="29" bestFit="1" customWidth="1"/>
    <col min="16142" max="16384" width="11.42578125" style="29"/>
  </cols>
  <sheetData>
    <row r="5" spans="1:12" ht="12.75">
      <c r="A5" s="25"/>
      <c r="B5" s="25"/>
      <c r="C5" s="25"/>
      <c r="D5" s="25"/>
      <c r="E5" s="26"/>
      <c r="F5" s="26"/>
      <c r="G5" s="26"/>
      <c r="H5" s="27"/>
      <c r="J5" s="26"/>
      <c r="L5" s="27" t="s">
        <v>17</v>
      </c>
    </row>
    <row r="6" spans="1:12" ht="12">
      <c r="A6" s="25"/>
      <c r="B6" s="25"/>
      <c r="C6" s="25"/>
      <c r="D6" s="25"/>
      <c r="E6" s="26"/>
      <c r="F6" s="26"/>
      <c r="G6" s="26"/>
      <c r="H6" s="30"/>
      <c r="J6" s="26"/>
      <c r="L6" s="31" t="s">
        <v>18</v>
      </c>
    </row>
    <row r="7" spans="1:12" ht="12">
      <c r="A7" s="25"/>
      <c r="B7" s="25"/>
      <c r="C7" s="25"/>
      <c r="D7" s="25"/>
      <c r="E7" s="26"/>
      <c r="F7" s="26"/>
      <c r="G7" s="26"/>
      <c r="H7" s="30"/>
      <c r="J7" s="26"/>
      <c r="L7" s="30"/>
    </row>
    <row r="8" spans="1:12" ht="15">
      <c r="A8" s="32" t="s">
        <v>19</v>
      </c>
      <c r="B8" s="25"/>
      <c r="C8" s="33"/>
      <c r="D8" s="33"/>
      <c r="E8" s="34"/>
      <c r="F8" s="34"/>
      <c r="G8" s="35"/>
      <c r="H8" s="26"/>
      <c r="I8" s="26"/>
      <c r="J8" s="35"/>
      <c r="K8" s="26"/>
      <c r="L8" s="26"/>
    </row>
    <row r="9" spans="1:12" ht="12.75">
      <c r="A9" s="36"/>
      <c r="B9" s="25"/>
      <c r="C9" s="37"/>
      <c r="D9" s="37"/>
      <c r="E9" s="38"/>
      <c r="F9" s="38"/>
      <c r="G9" s="39"/>
      <c r="H9" s="26"/>
      <c r="I9" s="26"/>
      <c r="J9" s="39"/>
      <c r="K9" s="26"/>
      <c r="L9" s="26"/>
    </row>
    <row r="10" spans="1:12" ht="12.75">
      <c r="A10" s="36" t="s">
        <v>86</v>
      </c>
      <c r="B10" s="25"/>
      <c r="C10" s="37"/>
      <c r="D10" s="37"/>
      <c r="E10" s="40"/>
      <c r="F10" s="40"/>
      <c r="G10" s="39"/>
      <c r="H10" s="26"/>
      <c r="I10" s="26"/>
      <c r="J10" s="39"/>
      <c r="K10" s="26"/>
      <c r="L10" s="26"/>
    </row>
    <row r="11" spans="1:12" ht="13.5" thickBot="1">
      <c r="A11" s="41"/>
      <c r="B11" s="25"/>
      <c r="C11" s="25"/>
      <c r="D11" s="25"/>
      <c r="E11" s="42"/>
      <c r="F11" s="42"/>
      <c r="G11" s="26"/>
      <c r="H11" s="26"/>
      <c r="I11" s="26"/>
      <c r="J11" s="26"/>
      <c r="K11" s="26"/>
      <c r="L11" s="26"/>
    </row>
    <row r="12" spans="1:12" ht="12.75" thickBot="1">
      <c r="A12" s="43"/>
      <c r="B12" s="45"/>
      <c r="C12" s="44"/>
      <c r="D12" s="44"/>
      <c r="E12" s="46"/>
      <c r="F12" s="46"/>
      <c r="G12" s="150" t="s">
        <v>20</v>
      </c>
      <c r="H12" s="151"/>
      <c r="I12" s="152"/>
      <c r="J12" s="150" t="s">
        <v>21</v>
      </c>
      <c r="K12" s="151"/>
      <c r="L12" s="152"/>
    </row>
    <row r="13" spans="1:12">
      <c r="A13" s="153" t="s">
        <v>22</v>
      </c>
      <c r="B13" s="171"/>
      <c r="C13" s="173" t="s">
        <v>23</v>
      </c>
      <c r="D13" s="159" t="s">
        <v>24</v>
      </c>
      <c r="E13" s="161" t="s">
        <v>25</v>
      </c>
      <c r="F13" s="163" t="s">
        <v>26</v>
      </c>
      <c r="G13" s="165" t="s">
        <v>27</v>
      </c>
      <c r="H13" s="165" t="s">
        <v>28</v>
      </c>
      <c r="I13" s="167" t="s">
        <v>29</v>
      </c>
      <c r="J13" s="165" t="s">
        <v>27</v>
      </c>
      <c r="K13" s="165" t="s">
        <v>28</v>
      </c>
      <c r="L13" s="167" t="s">
        <v>29</v>
      </c>
    </row>
    <row r="14" spans="1:12" ht="16.5" customHeight="1" thickBot="1">
      <c r="A14" s="155"/>
      <c r="B14" s="172"/>
      <c r="C14" s="160"/>
      <c r="D14" s="160"/>
      <c r="E14" s="162"/>
      <c r="F14" s="164"/>
      <c r="G14" s="166"/>
      <c r="H14" s="166"/>
      <c r="I14" s="166"/>
      <c r="J14" s="166"/>
      <c r="K14" s="166"/>
      <c r="L14" s="166"/>
    </row>
    <row r="15" spans="1:12" ht="13.5" thickBot="1">
      <c r="A15" s="148" t="s">
        <v>30</v>
      </c>
      <c r="B15" s="170"/>
      <c r="C15" s="49"/>
      <c r="D15" s="49"/>
      <c r="E15" s="50">
        <f>+E17</f>
        <v>12525022343.940001</v>
      </c>
      <c r="F15" s="50">
        <f t="shared" ref="F15:L15" si="0">+F17</f>
        <v>0</v>
      </c>
      <c r="G15" s="50">
        <f t="shared" si="0"/>
        <v>394634071.36999995</v>
      </c>
      <c r="H15" s="50">
        <f t="shared" si="0"/>
        <v>396492327.20999998</v>
      </c>
      <c r="I15" s="50">
        <f t="shared" si="0"/>
        <v>0</v>
      </c>
      <c r="J15" s="50">
        <f t="shared" si="0"/>
        <v>394634071.36999995</v>
      </c>
      <c r="K15" s="50">
        <f t="shared" si="0"/>
        <v>396492327.20999998</v>
      </c>
      <c r="L15" s="50">
        <f t="shared" si="0"/>
        <v>0</v>
      </c>
    </row>
    <row r="16" spans="1:12" ht="12">
      <c r="A16" s="51"/>
      <c r="B16" s="53"/>
      <c r="C16" s="54"/>
      <c r="D16" s="54"/>
      <c r="E16" s="55"/>
      <c r="F16" s="56"/>
      <c r="G16" s="55"/>
      <c r="H16" s="55"/>
      <c r="I16" s="55"/>
      <c r="J16" s="55"/>
      <c r="K16" s="55"/>
      <c r="L16" s="55"/>
    </row>
    <row r="17" spans="1:12" s="62" customFormat="1" ht="12">
      <c r="A17" s="57" t="s">
        <v>31</v>
      </c>
      <c r="B17" s="59"/>
      <c r="C17" s="60"/>
      <c r="D17" s="60"/>
      <c r="E17" s="61">
        <f t="shared" ref="E17:L17" si="1">+E19+E23+E25+E27+E31</f>
        <v>12525022343.940001</v>
      </c>
      <c r="F17" s="61">
        <f t="shared" si="1"/>
        <v>0</v>
      </c>
      <c r="G17" s="61">
        <f t="shared" si="1"/>
        <v>394634071.36999995</v>
      </c>
      <c r="H17" s="61">
        <f t="shared" si="1"/>
        <v>396492327.20999998</v>
      </c>
      <c r="I17" s="61">
        <f t="shared" si="1"/>
        <v>0</v>
      </c>
      <c r="J17" s="61">
        <f t="shared" si="1"/>
        <v>394634071.36999995</v>
      </c>
      <c r="K17" s="61">
        <f t="shared" si="1"/>
        <v>396492327.20999998</v>
      </c>
      <c r="L17" s="61">
        <f t="shared" si="1"/>
        <v>0</v>
      </c>
    </row>
    <row r="18" spans="1:12" ht="12">
      <c r="A18" s="63"/>
      <c r="B18" s="64"/>
      <c r="C18" s="65"/>
      <c r="D18" s="65"/>
      <c r="E18" s="66"/>
      <c r="F18" s="67"/>
      <c r="G18" s="66"/>
      <c r="H18" s="66"/>
      <c r="I18" s="66"/>
      <c r="J18" s="66"/>
      <c r="K18" s="66"/>
      <c r="L18" s="66"/>
    </row>
    <row r="19" spans="1:12" s="62" customFormat="1" ht="12">
      <c r="A19" s="57" t="s">
        <v>32</v>
      </c>
      <c r="B19" s="59"/>
      <c r="C19" s="60"/>
      <c r="D19" s="60"/>
      <c r="E19" s="61"/>
      <c r="F19" s="61"/>
      <c r="G19" s="61"/>
      <c r="H19" s="61"/>
      <c r="I19" s="61"/>
      <c r="J19" s="61"/>
      <c r="K19" s="61"/>
      <c r="L19" s="61"/>
    </row>
    <row r="20" spans="1:12" ht="12.75">
      <c r="A20" s="119"/>
      <c r="B20" s="64"/>
      <c r="C20" s="65"/>
      <c r="D20" s="69"/>
      <c r="E20" s="66"/>
      <c r="F20" s="67"/>
      <c r="G20" s="66"/>
      <c r="H20" s="66"/>
      <c r="I20" s="66"/>
      <c r="J20" s="66"/>
      <c r="K20" s="66"/>
      <c r="L20" s="66"/>
    </row>
    <row r="21" spans="1:12" ht="12">
      <c r="A21" s="68"/>
      <c r="B21" s="64"/>
      <c r="C21" s="65"/>
      <c r="D21" s="69"/>
      <c r="E21" s="66"/>
      <c r="F21" s="67"/>
      <c r="G21" s="66"/>
      <c r="H21" s="66"/>
      <c r="I21" s="66"/>
      <c r="J21" s="66"/>
      <c r="K21" s="66"/>
      <c r="L21" s="66"/>
    </row>
    <row r="22" spans="1:12" ht="12">
      <c r="A22" s="63"/>
      <c r="B22" s="64"/>
      <c r="C22" s="65"/>
      <c r="D22" s="65"/>
      <c r="E22" s="66"/>
      <c r="F22" s="67"/>
      <c r="G22" s="70"/>
      <c r="H22" s="66"/>
      <c r="I22" s="66"/>
      <c r="J22" s="71"/>
      <c r="K22" s="66"/>
      <c r="L22" s="66"/>
    </row>
    <row r="23" spans="1:12" s="62" customFormat="1" ht="12">
      <c r="A23" s="72" t="s">
        <v>34</v>
      </c>
      <c r="B23" s="59"/>
      <c r="C23" s="60"/>
      <c r="D23" s="60"/>
      <c r="E23" s="61"/>
      <c r="F23" s="73"/>
      <c r="G23" s="61"/>
      <c r="H23" s="61"/>
      <c r="I23" s="61"/>
      <c r="J23" s="61"/>
      <c r="K23" s="61"/>
      <c r="L23" s="61"/>
    </row>
    <row r="24" spans="1:12" ht="12">
      <c r="A24" s="68"/>
      <c r="B24" s="64"/>
      <c r="C24" s="65"/>
      <c r="D24" s="65"/>
      <c r="E24" s="66"/>
      <c r="F24" s="67"/>
      <c r="G24" s="66"/>
      <c r="H24" s="66"/>
      <c r="I24" s="66"/>
      <c r="J24" s="66"/>
      <c r="K24" s="66"/>
      <c r="L24" s="66"/>
    </row>
    <row r="25" spans="1:12" s="62" customFormat="1" ht="12">
      <c r="A25" s="72" t="s">
        <v>35</v>
      </c>
      <c r="B25" s="59"/>
      <c r="C25" s="60"/>
      <c r="D25" s="60"/>
      <c r="E25" s="61">
        <v>0</v>
      </c>
      <c r="F25" s="61">
        <v>0</v>
      </c>
      <c r="G25" s="61">
        <v>0</v>
      </c>
      <c r="H25" s="61">
        <v>0</v>
      </c>
      <c r="I25" s="61">
        <v>0</v>
      </c>
      <c r="J25" s="61">
        <v>0</v>
      </c>
      <c r="K25" s="61">
        <v>0</v>
      </c>
      <c r="L25" s="61">
        <v>0</v>
      </c>
    </row>
    <row r="26" spans="1:12" ht="12">
      <c r="A26" s="63"/>
      <c r="B26" s="64"/>
      <c r="C26" s="65"/>
      <c r="D26" s="65"/>
      <c r="E26" s="66"/>
      <c r="F26" s="67"/>
      <c r="G26" s="66"/>
      <c r="H26" s="66"/>
      <c r="I26" s="66"/>
      <c r="J26" s="66"/>
      <c r="K26" s="66"/>
      <c r="L26" s="66"/>
    </row>
    <row r="27" spans="1:12" s="62" customFormat="1" ht="12">
      <c r="A27" s="57" t="s">
        <v>37</v>
      </c>
      <c r="B27" s="59"/>
      <c r="C27" s="60"/>
      <c r="D27" s="60"/>
      <c r="E27" s="61">
        <f>+E28+E29</f>
        <v>1409414753.9399998</v>
      </c>
      <c r="F27" s="61">
        <f t="shared" ref="F27:K27" si="2">+F28+F29</f>
        <v>0</v>
      </c>
      <c r="G27" s="61">
        <f t="shared" si="2"/>
        <v>8336300.6899999995</v>
      </c>
      <c r="H27" s="61">
        <f t="shared" si="2"/>
        <v>10463892.059999999</v>
      </c>
      <c r="I27" s="61">
        <f t="shared" si="2"/>
        <v>0</v>
      </c>
      <c r="J27" s="61">
        <f t="shared" si="2"/>
        <v>8336300.6899999995</v>
      </c>
      <c r="K27" s="61">
        <f t="shared" si="2"/>
        <v>10463892.059999999</v>
      </c>
      <c r="L27" s="61">
        <f t="shared" ref="L27" si="3">+L28</f>
        <v>0</v>
      </c>
    </row>
    <row r="28" spans="1:12" ht="12.75">
      <c r="A28" s="119" t="s">
        <v>81</v>
      </c>
      <c r="B28" s="64"/>
      <c r="C28" s="65" t="s">
        <v>33</v>
      </c>
      <c r="D28" s="69">
        <v>46418</v>
      </c>
      <c r="E28" s="66">
        <f>+PAGADO!R14</f>
        <v>187248867.98999998</v>
      </c>
      <c r="F28" s="67"/>
      <c r="G28" s="66">
        <f>+DEVENGADO!R12</f>
        <v>8336300.6899999995</v>
      </c>
      <c r="H28" s="66">
        <f>+DEVENGADO!R13</f>
        <v>1340404.26</v>
      </c>
      <c r="I28" s="66"/>
      <c r="J28" s="66">
        <f>+PAGADO!R12</f>
        <v>8336300.6899999995</v>
      </c>
      <c r="K28" s="66">
        <f>+PAGADO!R13</f>
        <v>1340404.26</v>
      </c>
      <c r="L28" s="66"/>
    </row>
    <row r="29" spans="1:12" ht="12.75">
      <c r="A29" s="119" t="s">
        <v>82</v>
      </c>
      <c r="B29" s="64"/>
      <c r="C29" s="65" t="s">
        <v>33</v>
      </c>
      <c r="D29" s="69">
        <v>48669</v>
      </c>
      <c r="E29" s="66">
        <f>+PAGADO!R19</f>
        <v>1222165885.9499998</v>
      </c>
      <c r="F29" s="67"/>
      <c r="G29" s="66"/>
      <c r="H29" s="66">
        <f>+DEVENGADO!R18</f>
        <v>9123487.7999999989</v>
      </c>
      <c r="I29" s="66"/>
      <c r="J29" s="66">
        <f>+PAGADO!R17</f>
        <v>0</v>
      </c>
      <c r="K29" s="66">
        <f>+PAGADO!R18</f>
        <v>9123487.7999999989</v>
      </c>
      <c r="L29" s="66"/>
    </row>
    <row r="30" spans="1:12" ht="12">
      <c r="A30" s="68"/>
      <c r="B30" s="64"/>
      <c r="C30" s="65"/>
      <c r="D30" s="65"/>
      <c r="E30" s="66"/>
      <c r="F30" s="67"/>
      <c r="G30" s="66"/>
      <c r="H30" s="66"/>
      <c r="I30" s="66"/>
      <c r="J30" s="66"/>
      <c r="K30" s="66"/>
      <c r="L30" s="66"/>
    </row>
    <row r="31" spans="1:12" s="62" customFormat="1" ht="12">
      <c r="A31" s="74" t="s">
        <v>39</v>
      </c>
      <c r="B31" s="59"/>
      <c r="C31" s="60"/>
      <c r="D31" s="60"/>
      <c r="E31" s="61">
        <f>+E32+E33+E34</f>
        <v>11115607590</v>
      </c>
      <c r="F31" s="61">
        <v>0</v>
      </c>
      <c r="G31" s="61">
        <f>+G32+G33</f>
        <v>386297770.67999995</v>
      </c>
      <c r="H31" s="61">
        <f>+H32+H33</f>
        <v>386028435.14999998</v>
      </c>
      <c r="I31" s="61">
        <v>0</v>
      </c>
      <c r="J31" s="61">
        <f>+J32+J33</f>
        <v>386297770.67999995</v>
      </c>
      <c r="K31" s="61">
        <f>+K32+K33</f>
        <v>386028435.14999998</v>
      </c>
      <c r="L31" s="61">
        <v>0</v>
      </c>
    </row>
    <row r="32" spans="1:12" ht="12">
      <c r="A32" s="68" t="s">
        <v>40</v>
      </c>
      <c r="B32" s="64"/>
      <c r="C32" s="65" t="s">
        <v>33</v>
      </c>
      <c r="D32" s="69">
        <v>47118</v>
      </c>
      <c r="E32" s="66">
        <f>+PAGADO!R24</f>
        <v>0</v>
      </c>
      <c r="F32" s="66"/>
      <c r="G32" s="66">
        <f>+DEVENGADO!R22</f>
        <v>386297770.67999995</v>
      </c>
      <c r="H32" s="66">
        <f>+DEVENGADO!R23</f>
        <v>94576151.099999994</v>
      </c>
      <c r="I32" s="66"/>
      <c r="J32" s="66">
        <f>+PAGADO!R22</f>
        <v>386297770.67999995</v>
      </c>
      <c r="K32" s="66">
        <f>+PAGADO!R23</f>
        <v>94576151.099999994</v>
      </c>
      <c r="L32" s="66"/>
    </row>
    <row r="33" spans="1:12" ht="12">
      <c r="A33" s="68" t="s">
        <v>41</v>
      </c>
      <c r="B33" s="64"/>
      <c r="C33" s="65" t="s">
        <v>33</v>
      </c>
      <c r="D33" s="69"/>
      <c r="E33" s="66">
        <f>+PAGADO!R29</f>
        <v>11115503256</v>
      </c>
      <c r="F33" s="66">
        <v>0</v>
      </c>
      <c r="G33" s="66">
        <v>0</v>
      </c>
      <c r="H33" s="66">
        <f>+DEVENGADO!R28</f>
        <v>291452284.04999995</v>
      </c>
      <c r="I33" s="66"/>
      <c r="J33" s="66">
        <f>+PAGADO!R27</f>
        <v>0</v>
      </c>
      <c r="K33" s="66">
        <f>+PAGADO!R28</f>
        <v>291452284.04999995</v>
      </c>
      <c r="L33" s="66"/>
    </row>
    <row r="34" spans="1:12" ht="12">
      <c r="A34" s="68" t="s">
        <v>42</v>
      </c>
      <c r="B34" s="64"/>
      <c r="C34" s="65"/>
      <c r="D34" s="65"/>
      <c r="E34" s="66">
        <f>+E35+E36+E37+E38</f>
        <v>104334</v>
      </c>
      <c r="F34" s="66">
        <f t="shared" ref="F34:L34" si="4">+F35+F36+F37+F38</f>
        <v>0</v>
      </c>
      <c r="G34" s="66">
        <v>0</v>
      </c>
      <c r="H34" s="66">
        <v>0</v>
      </c>
      <c r="I34" s="66">
        <f t="shared" si="4"/>
        <v>0</v>
      </c>
      <c r="J34" s="66">
        <f t="shared" si="4"/>
        <v>0</v>
      </c>
      <c r="K34" s="66">
        <f t="shared" si="4"/>
        <v>0</v>
      </c>
      <c r="L34" s="66">
        <f t="shared" si="4"/>
        <v>0</v>
      </c>
    </row>
    <row r="35" spans="1:12" ht="15">
      <c r="A35" s="75" t="s">
        <v>43</v>
      </c>
      <c r="B35" s="64"/>
      <c r="C35" s="65" t="s">
        <v>33</v>
      </c>
      <c r="D35" s="69">
        <v>44154</v>
      </c>
      <c r="E35" s="66">
        <f>+PAGADO!P34</f>
        <v>17136</v>
      </c>
      <c r="F35" s="67"/>
      <c r="G35" s="66">
        <v>0</v>
      </c>
      <c r="H35" s="66">
        <v>0</v>
      </c>
      <c r="I35" s="66"/>
      <c r="J35" s="66">
        <f>+PAGADO!P32</f>
        <v>0</v>
      </c>
      <c r="K35" s="66">
        <f>+PAGADO!P33</f>
        <v>0</v>
      </c>
      <c r="L35" s="66"/>
    </row>
    <row r="36" spans="1:12" ht="15">
      <c r="A36" s="75" t="s">
        <v>44</v>
      </c>
      <c r="B36" s="64"/>
      <c r="C36" s="65" t="s">
        <v>33</v>
      </c>
      <c r="D36" s="69">
        <v>43851</v>
      </c>
      <c r="E36" s="66">
        <f>+PAGADO!P39</f>
        <v>3252</v>
      </c>
      <c r="F36" s="67"/>
      <c r="G36" s="66">
        <v>0</v>
      </c>
      <c r="H36" s="66">
        <v>0</v>
      </c>
      <c r="I36" s="66"/>
      <c r="J36" s="66">
        <f>+PAGADO!P37</f>
        <v>0</v>
      </c>
      <c r="K36" s="66">
        <f>+PAGADO!P38</f>
        <v>0</v>
      </c>
      <c r="L36" s="66"/>
    </row>
    <row r="37" spans="1:12" ht="15">
      <c r="A37" s="75" t="s">
        <v>45</v>
      </c>
      <c r="B37" s="64"/>
      <c r="C37" s="65" t="s">
        <v>33</v>
      </c>
      <c r="D37" s="69">
        <v>44222</v>
      </c>
      <c r="E37" s="66">
        <f>+PAGADO!P44</f>
        <v>7260</v>
      </c>
      <c r="F37" s="67"/>
      <c r="G37" s="66">
        <f>+DEVENGADO!P32</f>
        <v>0</v>
      </c>
      <c r="H37" s="66">
        <v>0</v>
      </c>
      <c r="I37" s="66"/>
      <c r="J37" s="66">
        <f>+PAGADO!P42</f>
        <v>0</v>
      </c>
      <c r="K37" s="66">
        <f>+PAGADO!P43</f>
        <v>0</v>
      </c>
      <c r="L37" s="66"/>
    </row>
    <row r="38" spans="1:12" ht="15">
      <c r="A38" s="75" t="s">
        <v>46</v>
      </c>
      <c r="B38" s="64"/>
      <c r="C38" s="65" t="s">
        <v>33</v>
      </c>
      <c r="D38" s="69">
        <v>44571</v>
      </c>
      <c r="E38" s="66">
        <f>+PAGADO!P49</f>
        <v>76686</v>
      </c>
      <c r="F38" s="67"/>
      <c r="G38" s="66">
        <f>+DEVENGADO!P37</f>
        <v>0</v>
      </c>
      <c r="H38" s="66">
        <v>0</v>
      </c>
      <c r="I38" s="66"/>
      <c r="J38" s="66">
        <f>+PAGADO!P47</f>
        <v>0</v>
      </c>
      <c r="K38" s="66">
        <f>+PAGADO!P48</f>
        <v>0</v>
      </c>
      <c r="L38" s="66"/>
    </row>
    <row r="39" spans="1:12" ht="12.75" thickBot="1">
      <c r="A39" s="76"/>
      <c r="B39" s="78"/>
      <c r="C39" s="65"/>
      <c r="D39" s="65"/>
      <c r="E39" s="66"/>
      <c r="F39" s="79"/>
      <c r="G39" s="66"/>
      <c r="H39" s="66"/>
      <c r="I39" s="66"/>
      <c r="J39" s="66"/>
      <c r="K39" s="66"/>
      <c r="L39" s="66"/>
    </row>
    <row r="40" spans="1:12" ht="13.5" hidden="1" thickBot="1">
      <c r="A40" s="148" t="s">
        <v>47</v>
      </c>
      <c r="B40" s="170"/>
      <c r="C40" s="49"/>
      <c r="D40" s="49"/>
      <c r="E40" s="50">
        <f>+E42+E45</f>
        <v>0</v>
      </c>
      <c r="F40" s="50">
        <f t="shared" ref="F40:L40" si="5">+F42+F45</f>
        <v>0</v>
      </c>
      <c r="G40" s="50">
        <f t="shared" si="5"/>
        <v>0</v>
      </c>
      <c r="H40" s="50">
        <f t="shared" si="5"/>
        <v>0</v>
      </c>
      <c r="I40" s="50">
        <f t="shared" si="5"/>
        <v>0</v>
      </c>
      <c r="J40" s="50">
        <f t="shared" si="5"/>
        <v>0</v>
      </c>
      <c r="K40" s="50">
        <f t="shared" si="5"/>
        <v>0</v>
      </c>
      <c r="L40" s="50">
        <f t="shared" si="5"/>
        <v>0</v>
      </c>
    </row>
    <row r="41" spans="1:12" ht="12" hidden="1">
      <c r="A41" s="63"/>
      <c r="B41" s="64"/>
      <c r="C41" s="65"/>
      <c r="D41" s="65"/>
      <c r="E41" s="66"/>
      <c r="F41" s="66"/>
      <c r="G41" s="66"/>
      <c r="H41" s="66"/>
      <c r="I41" s="66"/>
      <c r="J41" s="66"/>
      <c r="K41" s="66"/>
      <c r="L41" s="66"/>
    </row>
    <row r="42" spans="1:12" s="62" customFormat="1" ht="12" hidden="1">
      <c r="A42" s="57" t="s">
        <v>48</v>
      </c>
      <c r="B42" s="59"/>
      <c r="C42" s="60"/>
      <c r="D42" s="60"/>
      <c r="E42" s="61">
        <f>+E43</f>
        <v>0</v>
      </c>
      <c r="F42" s="61">
        <f t="shared" ref="F42:L42" si="6">+F43</f>
        <v>0</v>
      </c>
      <c r="G42" s="61">
        <f t="shared" si="6"/>
        <v>0</v>
      </c>
      <c r="H42" s="61">
        <f t="shared" si="6"/>
        <v>0</v>
      </c>
      <c r="I42" s="61">
        <f t="shared" si="6"/>
        <v>0</v>
      </c>
      <c r="J42" s="61">
        <f t="shared" si="6"/>
        <v>0</v>
      </c>
      <c r="K42" s="61">
        <f t="shared" si="6"/>
        <v>0</v>
      </c>
      <c r="L42" s="61">
        <f t="shared" si="6"/>
        <v>0</v>
      </c>
    </row>
    <row r="43" spans="1:12" ht="12" hidden="1">
      <c r="A43" s="68"/>
      <c r="B43" s="64"/>
      <c r="C43" s="65"/>
      <c r="D43" s="69"/>
      <c r="E43" s="66"/>
      <c r="F43" s="66"/>
      <c r="G43" s="66"/>
      <c r="H43" s="66"/>
      <c r="I43" s="66"/>
      <c r="J43" s="66"/>
      <c r="K43" s="66"/>
      <c r="L43" s="66">
        <v>0</v>
      </c>
    </row>
    <row r="44" spans="1:12" ht="12" hidden="1">
      <c r="A44" s="63"/>
      <c r="B44" s="64"/>
      <c r="C44" s="65"/>
      <c r="D44" s="65"/>
      <c r="E44" s="66"/>
      <c r="F44" s="66"/>
      <c r="G44" s="66"/>
      <c r="H44" s="66"/>
      <c r="I44" s="66"/>
      <c r="J44" s="66"/>
      <c r="K44" s="66"/>
      <c r="L44" s="66"/>
    </row>
    <row r="45" spans="1:12" s="62" customFormat="1" ht="12" hidden="1">
      <c r="A45" s="57" t="s">
        <v>49</v>
      </c>
      <c r="B45" s="59"/>
      <c r="C45" s="60"/>
      <c r="D45" s="60"/>
      <c r="E45" s="61"/>
      <c r="F45" s="61"/>
      <c r="G45" s="61"/>
      <c r="H45" s="61"/>
      <c r="I45" s="61"/>
      <c r="J45" s="61"/>
      <c r="K45" s="61"/>
      <c r="L45" s="61"/>
    </row>
    <row r="46" spans="1:12" ht="12.75" hidden="1" thickBot="1">
      <c r="A46" s="63"/>
      <c r="B46" s="64"/>
      <c r="C46" s="65"/>
      <c r="D46" s="65"/>
      <c r="E46" s="66"/>
      <c r="F46" s="66"/>
      <c r="G46" s="66"/>
      <c r="H46" s="66"/>
      <c r="I46" s="66"/>
      <c r="J46" s="66"/>
      <c r="K46" s="66"/>
      <c r="L46" s="66"/>
    </row>
    <row r="47" spans="1:12" ht="13.5" hidden="1" thickBot="1">
      <c r="A47" s="148" t="s">
        <v>50</v>
      </c>
      <c r="B47" s="170"/>
      <c r="C47" s="49"/>
      <c r="D47" s="49"/>
      <c r="E47" s="50">
        <f>+E50+E52+E54</f>
        <v>0</v>
      </c>
      <c r="F47" s="50">
        <f t="shared" ref="F47:L47" si="7">+F50+F52+F54</f>
        <v>0</v>
      </c>
      <c r="G47" s="50">
        <f>+G50+G52+G54</f>
        <v>0</v>
      </c>
      <c r="H47" s="50">
        <f>+H50+H52+H54</f>
        <v>0</v>
      </c>
      <c r="I47" s="50">
        <f>+I50+I52+I54</f>
        <v>0</v>
      </c>
      <c r="J47" s="50">
        <f t="shared" si="7"/>
        <v>0</v>
      </c>
      <c r="K47" s="50">
        <f t="shared" si="7"/>
        <v>0</v>
      </c>
      <c r="L47" s="50">
        <f t="shared" si="7"/>
        <v>0</v>
      </c>
    </row>
    <row r="48" spans="1:12" ht="12" hidden="1">
      <c r="A48" s="63"/>
      <c r="B48" s="64"/>
      <c r="C48" s="65"/>
      <c r="D48" s="65"/>
      <c r="E48" s="66"/>
      <c r="F48" s="66"/>
      <c r="G48" s="66"/>
      <c r="H48" s="66"/>
      <c r="I48" s="66"/>
      <c r="J48" s="66"/>
      <c r="K48" s="66"/>
      <c r="L48" s="66"/>
    </row>
    <row r="49" spans="1:12" ht="12" hidden="1">
      <c r="A49" s="63"/>
      <c r="B49" s="64"/>
      <c r="C49" s="65"/>
      <c r="D49" s="65"/>
      <c r="E49" s="66"/>
      <c r="F49" s="66"/>
      <c r="G49" s="66"/>
      <c r="H49" s="67"/>
      <c r="I49" s="67"/>
      <c r="J49" s="66"/>
      <c r="K49" s="67"/>
      <c r="L49" s="67"/>
    </row>
    <row r="50" spans="1:12" s="62" customFormat="1" ht="12" hidden="1">
      <c r="A50" s="72" t="s">
        <v>51</v>
      </c>
      <c r="B50" s="59"/>
      <c r="C50" s="60"/>
      <c r="D50" s="60"/>
      <c r="E50" s="61"/>
      <c r="F50" s="61"/>
      <c r="G50" s="61"/>
      <c r="H50" s="73"/>
      <c r="I50" s="73"/>
      <c r="J50" s="61"/>
      <c r="K50" s="73"/>
      <c r="L50" s="73"/>
    </row>
    <row r="51" spans="1:12" ht="12" hidden="1">
      <c r="A51" s="63"/>
      <c r="B51" s="64"/>
      <c r="C51" s="65"/>
      <c r="D51" s="65"/>
      <c r="E51" s="66"/>
      <c r="F51" s="66"/>
      <c r="G51" s="66"/>
      <c r="H51" s="67"/>
      <c r="I51" s="67"/>
      <c r="J51" s="66"/>
      <c r="K51" s="67"/>
      <c r="L51" s="67"/>
    </row>
    <row r="52" spans="1:12" s="62" customFormat="1" ht="12" hidden="1">
      <c r="A52" s="72" t="s">
        <v>52</v>
      </c>
      <c r="B52" s="59"/>
      <c r="C52" s="60"/>
      <c r="D52" s="60"/>
      <c r="E52" s="61"/>
      <c r="F52" s="61"/>
      <c r="G52" s="61"/>
      <c r="H52" s="73"/>
      <c r="I52" s="73"/>
      <c r="J52" s="61"/>
      <c r="K52" s="73"/>
      <c r="L52" s="73"/>
    </row>
    <row r="53" spans="1:12" ht="12" hidden="1">
      <c r="A53" s="63"/>
      <c r="B53" s="64"/>
      <c r="C53" s="65"/>
      <c r="D53" s="65"/>
      <c r="E53" s="66"/>
      <c r="F53" s="66"/>
      <c r="G53" s="66"/>
      <c r="H53" s="67"/>
      <c r="I53" s="67"/>
      <c r="J53" s="66"/>
      <c r="K53" s="67"/>
      <c r="L53" s="67"/>
    </row>
    <row r="54" spans="1:12" s="62" customFormat="1" ht="12" hidden="1">
      <c r="A54" s="72" t="s">
        <v>39</v>
      </c>
      <c r="B54" s="59"/>
      <c r="C54" s="60"/>
      <c r="D54" s="60"/>
      <c r="E54" s="61"/>
      <c r="F54" s="61"/>
      <c r="G54" s="61"/>
      <c r="H54" s="61"/>
      <c r="I54" s="61"/>
      <c r="J54" s="61"/>
      <c r="K54" s="61"/>
      <c r="L54" s="61"/>
    </row>
    <row r="55" spans="1:12" ht="12" hidden="1">
      <c r="A55" s="63"/>
      <c r="B55" s="64"/>
      <c r="C55" s="65"/>
      <c r="D55" s="65"/>
      <c r="E55" s="66"/>
      <c r="F55" s="66"/>
      <c r="G55" s="66"/>
      <c r="H55" s="66"/>
      <c r="I55" s="66"/>
      <c r="J55" s="66"/>
      <c r="K55" s="66"/>
      <c r="L55" s="66"/>
    </row>
    <row r="56" spans="1:12" ht="12.75" hidden="1" thickBot="1">
      <c r="A56" s="63"/>
      <c r="B56" s="64"/>
      <c r="C56" s="65"/>
      <c r="D56" s="65"/>
      <c r="E56" s="66"/>
      <c r="F56" s="66"/>
      <c r="G56" s="66"/>
      <c r="H56" s="66"/>
      <c r="I56" s="66"/>
      <c r="J56" s="66"/>
      <c r="K56" s="66"/>
      <c r="L56" s="66"/>
    </row>
    <row r="57" spans="1:12" ht="12.75" hidden="1" thickBot="1">
      <c r="A57" s="43" t="s">
        <v>53</v>
      </c>
      <c r="B57" s="45"/>
      <c r="C57" s="49"/>
      <c r="D57" s="49"/>
      <c r="E57" s="50"/>
      <c r="F57" s="50"/>
      <c r="G57" s="50"/>
      <c r="H57" s="50"/>
      <c r="I57" s="50"/>
      <c r="J57" s="50"/>
      <c r="K57" s="50"/>
      <c r="L57" s="50"/>
    </row>
    <row r="58" spans="1:12" ht="12" hidden="1">
      <c r="A58" s="63"/>
      <c r="B58" s="64"/>
      <c r="C58" s="65"/>
      <c r="D58" s="65"/>
      <c r="E58" s="66"/>
      <c r="F58" s="66"/>
      <c r="G58" s="66"/>
      <c r="H58" s="66"/>
      <c r="I58" s="66"/>
      <c r="J58" s="66"/>
      <c r="K58" s="66"/>
      <c r="L58" s="66"/>
    </row>
    <row r="59" spans="1:12" ht="12" hidden="1">
      <c r="A59" s="80" t="s">
        <v>54</v>
      </c>
      <c r="B59" s="64"/>
      <c r="C59" s="65"/>
      <c r="D59" s="65"/>
      <c r="E59" s="66"/>
      <c r="F59" s="66"/>
      <c r="G59" s="66"/>
      <c r="H59" s="66"/>
      <c r="I59" s="66"/>
      <c r="J59" s="66"/>
      <c r="K59" s="66"/>
      <c r="L59" s="66"/>
    </row>
    <row r="60" spans="1:12" ht="12.75" hidden="1" thickBot="1">
      <c r="A60" s="63"/>
      <c r="B60" s="64"/>
      <c r="C60" s="65"/>
      <c r="D60" s="65"/>
      <c r="E60" s="66"/>
      <c r="F60" s="66"/>
      <c r="G60" s="66"/>
      <c r="H60" s="66"/>
      <c r="I60" s="66"/>
      <c r="J60" s="66"/>
      <c r="K60" s="66"/>
      <c r="L60" s="66"/>
    </row>
    <row r="61" spans="1:12" ht="13.5" hidden="1" thickBot="1">
      <c r="A61" s="148" t="s">
        <v>55</v>
      </c>
      <c r="B61" s="170"/>
      <c r="C61" s="49"/>
      <c r="D61" s="49"/>
      <c r="E61" s="50"/>
      <c r="F61" s="50"/>
      <c r="G61" s="50"/>
      <c r="H61" s="50"/>
      <c r="I61" s="50"/>
      <c r="J61" s="50"/>
      <c r="K61" s="50"/>
      <c r="L61" s="50"/>
    </row>
    <row r="62" spans="1:12" ht="12" hidden="1">
      <c r="A62" s="63"/>
      <c r="B62" s="64"/>
      <c r="C62" s="65"/>
      <c r="D62" s="65"/>
      <c r="E62" s="56"/>
      <c r="F62" s="56"/>
      <c r="G62" s="56"/>
      <c r="H62" s="56"/>
      <c r="I62" s="56"/>
      <c r="J62" s="56"/>
      <c r="K62" s="56"/>
      <c r="L62" s="56"/>
    </row>
    <row r="63" spans="1:12" ht="12" hidden="1">
      <c r="A63" s="63" t="s">
        <v>56</v>
      </c>
      <c r="B63" s="64"/>
      <c r="C63" s="65"/>
      <c r="D63" s="65"/>
      <c r="E63" s="67"/>
      <c r="F63" s="67"/>
      <c r="G63" s="67"/>
      <c r="H63" s="67"/>
      <c r="I63" s="67"/>
      <c r="J63" s="67"/>
      <c r="K63" s="67"/>
      <c r="L63" s="67"/>
    </row>
    <row r="64" spans="1:12" ht="12" hidden="1">
      <c r="A64" s="63" t="s">
        <v>57</v>
      </c>
      <c r="B64" s="64"/>
      <c r="C64" s="65"/>
      <c r="D64" s="65"/>
      <c r="E64" s="67"/>
      <c r="F64" s="67"/>
      <c r="G64" s="67"/>
      <c r="H64" s="67"/>
      <c r="I64" s="67"/>
      <c r="J64" s="67"/>
      <c r="K64" s="67"/>
      <c r="L64" s="67"/>
    </row>
    <row r="65" spans="1:12" ht="12" hidden="1">
      <c r="A65" s="63"/>
      <c r="B65" s="64"/>
      <c r="C65" s="65"/>
      <c r="D65" s="65"/>
      <c r="E65" s="67"/>
      <c r="F65" s="67"/>
      <c r="G65" s="67"/>
      <c r="H65" s="67"/>
      <c r="I65" s="67"/>
      <c r="J65" s="67"/>
      <c r="K65" s="67"/>
      <c r="L65" s="67"/>
    </row>
    <row r="66" spans="1:12" ht="12" hidden="1">
      <c r="A66" s="63" t="s">
        <v>58</v>
      </c>
      <c r="B66" s="64"/>
      <c r="C66" s="65"/>
      <c r="D66" s="65"/>
      <c r="E66" s="67"/>
      <c r="F66" s="67"/>
      <c r="G66" s="67"/>
      <c r="H66" s="67"/>
      <c r="I66" s="67"/>
      <c r="J66" s="67"/>
      <c r="K66" s="67"/>
      <c r="L66" s="67"/>
    </row>
    <row r="67" spans="1:12" ht="12" hidden="1">
      <c r="A67" s="63"/>
      <c r="B67" s="64"/>
      <c r="C67" s="65"/>
      <c r="D67" s="65"/>
      <c r="E67" s="67"/>
      <c r="F67" s="67"/>
      <c r="G67" s="67"/>
      <c r="H67" s="67"/>
      <c r="I67" s="67"/>
      <c r="J67" s="67"/>
      <c r="K67" s="67"/>
      <c r="L67" s="67"/>
    </row>
    <row r="68" spans="1:12" ht="12" hidden="1">
      <c r="A68" s="63"/>
      <c r="B68" s="64"/>
      <c r="C68" s="65"/>
      <c r="D68" s="65"/>
      <c r="E68" s="67"/>
      <c r="F68" s="67"/>
      <c r="G68" s="67"/>
      <c r="H68" s="67"/>
      <c r="I68" s="67"/>
      <c r="J68" s="67"/>
      <c r="K68" s="67"/>
      <c r="L68" s="67"/>
    </row>
    <row r="69" spans="1:12" ht="12" hidden="1">
      <c r="A69" s="63" t="s">
        <v>59</v>
      </c>
      <c r="B69" s="64"/>
      <c r="C69" s="65"/>
      <c r="D69" s="65"/>
      <c r="E69" s="67"/>
      <c r="F69" s="67"/>
      <c r="G69" s="67"/>
      <c r="H69" s="67"/>
      <c r="I69" s="67"/>
      <c r="J69" s="67"/>
      <c r="K69" s="67"/>
      <c r="L69" s="67"/>
    </row>
    <row r="70" spans="1:12" ht="12.75" hidden="1" thickBot="1">
      <c r="A70" s="63"/>
      <c r="B70" s="64"/>
      <c r="C70" s="65"/>
      <c r="D70" s="65"/>
      <c r="E70" s="79"/>
      <c r="F70" s="79"/>
      <c r="G70" s="79"/>
      <c r="H70" s="79"/>
      <c r="I70" s="79"/>
      <c r="J70" s="79"/>
      <c r="K70" s="79"/>
      <c r="L70" s="79"/>
    </row>
    <row r="71" spans="1:12" ht="15" hidden="1" thickBot="1">
      <c r="A71" s="117" t="s">
        <v>60</v>
      </c>
      <c r="B71" s="118"/>
      <c r="C71" s="49"/>
      <c r="D71" s="49"/>
      <c r="E71" s="81"/>
      <c r="F71" s="81"/>
      <c r="G71" s="81"/>
      <c r="H71" s="81"/>
      <c r="I71" s="81"/>
      <c r="J71" s="81"/>
      <c r="K71" s="81"/>
      <c r="L71" s="81"/>
    </row>
    <row r="72" spans="1:12" ht="12" hidden="1">
      <c r="A72" s="51" t="s">
        <v>61</v>
      </c>
      <c r="B72" s="53" t="s">
        <v>62</v>
      </c>
      <c r="C72" s="54"/>
      <c r="D72" s="54"/>
      <c r="E72" s="56"/>
      <c r="F72" s="56"/>
      <c r="G72" s="56"/>
      <c r="H72" s="56"/>
      <c r="I72" s="56"/>
      <c r="J72" s="56"/>
      <c r="K72" s="56"/>
      <c r="L72" s="56"/>
    </row>
    <row r="73" spans="1:12" ht="12.75" hidden="1">
      <c r="A73" s="63" t="s">
        <v>61</v>
      </c>
      <c r="B73" s="83" t="s">
        <v>63</v>
      </c>
      <c r="C73" s="60"/>
      <c r="D73" s="60"/>
      <c r="E73" s="73"/>
      <c r="F73" s="73"/>
      <c r="G73" s="73"/>
      <c r="H73" s="73"/>
      <c r="I73" s="73"/>
      <c r="J73" s="73"/>
      <c r="K73" s="73"/>
      <c r="L73" s="73"/>
    </row>
    <row r="74" spans="1:12" ht="12.75" hidden="1" thickBot="1">
      <c r="A74" s="63"/>
      <c r="B74" s="64"/>
      <c r="C74" s="65"/>
      <c r="D74" s="65"/>
      <c r="E74" s="79"/>
      <c r="F74" s="79"/>
      <c r="G74" s="79"/>
      <c r="H74" s="79"/>
      <c r="I74" s="79"/>
      <c r="J74" s="79"/>
      <c r="K74" s="79"/>
      <c r="L74" s="79"/>
    </row>
    <row r="75" spans="1:12" ht="15" hidden="1" thickBot="1">
      <c r="A75" s="148" t="s">
        <v>64</v>
      </c>
      <c r="B75" s="170"/>
      <c r="C75" s="49"/>
      <c r="D75" s="49"/>
      <c r="E75" s="81"/>
      <c r="F75" s="81"/>
      <c r="G75" s="81"/>
      <c r="H75" s="81"/>
      <c r="I75" s="81"/>
      <c r="J75" s="81"/>
      <c r="K75" s="81"/>
      <c r="L75" s="81"/>
    </row>
    <row r="76" spans="1:12" ht="13.5" hidden="1" thickBot="1">
      <c r="A76" s="117"/>
      <c r="B76" s="118"/>
      <c r="C76" s="49"/>
      <c r="D76" s="49"/>
      <c r="E76" s="81"/>
      <c r="F76" s="81"/>
      <c r="G76" s="81"/>
      <c r="H76" s="81"/>
      <c r="I76" s="81"/>
      <c r="J76" s="81"/>
      <c r="K76" s="81"/>
      <c r="L76" s="81"/>
    </row>
    <row r="77" spans="1:12" s="62" customFormat="1" ht="13.5" hidden="1" thickBot="1">
      <c r="A77" s="168" t="s">
        <v>65</v>
      </c>
      <c r="B77" s="174"/>
      <c r="C77" s="84"/>
      <c r="D77" s="84"/>
      <c r="E77" s="85">
        <f t="shared" ref="E77:L77" si="8">+E79+E80+E81</f>
        <v>0</v>
      </c>
      <c r="F77" s="85">
        <f t="shared" si="8"/>
        <v>0</v>
      </c>
      <c r="G77" s="85">
        <f t="shared" si="8"/>
        <v>0</v>
      </c>
      <c r="H77" s="85">
        <f t="shared" si="8"/>
        <v>0</v>
      </c>
      <c r="I77" s="85">
        <f t="shared" si="8"/>
        <v>0</v>
      </c>
      <c r="J77" s="85">
        <f t="shared" si="8"/>
        <v>0</v>
      </c>
      <c r="K77" s="85">
        <f t="shared" si="8"/>
        <v>0</v>
      </c>
      <c r="L77" s="85">
        <f t="shared" si="8"/>
        <v>0</v>
      </c>
    </row>
    <row r="78" spans="1:12" ht="12.75" hidden="1">
      <c r="A78" s="86"/>
      <c r="B78" s="88"/>
      <c r="C78" s="54"/>
      <c r="D78" s="54"/>
      <c r="E78" s="56"/>
      <c r="F78" s="56"/>
      <c r="G78" s="56"/>
      <c r="H78" s="56"/>
      <c r="I78" s="56"/>
      <c r="J78" s="56"/>
      <c r="K78" s="56"/>
      <c r="L78" s="56"/>
    </row>
    <row r="79" spans="1:12" s="62" customFormat="1" ht="12.75" hidden="1">
      <c r="A79" s="57" t="s">
        <v>66</v>
      </c>
      <c r="B79" s="89"/>
      <c r="C79" s="60" t="s">
        <v>36</v>
      </c>
      <c r="D79" s="60"/>
      <c r="E79" s="73">
        <v>0</v>
      </c>
      <c r="F79" s="73">
        <v>0</v>
      </c>
      <c r="G79" s="73">
        <v>0</v>
      </c>
      <c r="H79" s="73">
        <v>0</v>
      </c>
      <c r="I79" s="73">
        <v>0</v>
      </c>
      <c r="J79" s="73">
        <v>0</v>
      </c>
      <c r="K79" s="73">
        <v>0</v>
      </c>
      <c r="L79" s="73">
        <v>0</v>
      </c>
    </row>
    <row r="80" spans="1:12" s="62" customFormat="1" ht="12.75" hidden="1">
      <c r="A80" s="57" t="s">
        <v>67</v>
      </c>
      <c r="B80" s="89"/>
      <c r="C80" s="60" t="s">
        <v>36</v>
      </c>
      <c r="D80" s="60"/>
      <c r="E80" s="73">
        <v>0</v>
      </c>
      <c r="F80" s="73">
        <v>0</v>
      </c>
      <c r="G80" s="73">
        <v>0</v>
      </c>
      <c r="H80" s="73">
        <v>0</v>
      </c>
      <c r="I80" s="73">
        <v>0</v>
      </c>
      <c r="J80" s="73">
        <v>0</v>
      </c>
      <c r="K80" s="73">
        <v>0</v>
      </c>
      <c r="L80" s="73">
        <v>0</v>
      </c>
    </row>
    <row r="81" spans="1:13" s="62" customFormat="1" ht="12.75" hidden="1">
      <c r="A81" s="57" t="s">
        <v>68</v>
      </c>
      <c r="B81" s="89"/>
      <c r="C81" s="60"/>
      <c r="D81" s="60"/>
      <c r="E81" s="73">
        <v>0</v>
      </c>
      <c r="F81" s="73">
        <v>0</v>
      </c>
      <c r="G81" s="73">
        <v>0</v>
      </c>
      <c r="H81" s="73">
        <v>0</v>
      </c>
      <c r="I81" s="73">
        <v>0</v>
      </c>
      <c r="J81" s="73">
        <v>0</v>
      </c>
      <c r="K81" s="73">
        <v>0</v>
      </c>
      <c r="L81" s="73">
        <v>0</v>
      </c>
    </row>
    <row r="82" spans="1:13" ht="13.5" hidden="1" thickBot="1">
      <c r="A82" s="90"/>
      <c r="B82" s="83"/>
      <c r="C82" s="65"/>
      <c r="D82" s="65"/>
      <c r="E82" s="67"/>
      <c r="F82" s="67"/>
      <c r="G82" s="67"/>
      <c r="H82" s="67"/>
      <c r="I82" s="67"/>
      <c r="J82" s="67"/>
      <c r="K82" s="67"/>
      <c r="L82" s="67"/>
    </row>
    <row r="83" spans="1:13" ht="13.5" thickBot="1">
      <c r="A83" s="168" t="s">
        <v>69</v>
      </c>
      <c r="B83" s="174"/>
      <c r="C83" s="84"/>
      <c r="D83" s="84"/>
      <c r="E83" s="85">
        <f t="shared" ref="E83:L83" si="9">+E15+E40+E47+E57+E61+E71+E75+E77</f>
        <v>12525022343.940001</v>
      </c>
      <c r="F83" s="85">
        <f t="shared" si="9"/>
        <v>0</v>
      </c>
      <c r="G83" s="85">
        <f t="shared" si="9"/>
        <v>394634071.36999995</v>
      </c>
      <c r="H83" s="85">
        <f t="shared" si="9"/>
        <v>396492327.20999998</v>
      </c>
      <c r="I83" s="85">
        <f t="shared" si="9"/>
        <v>0</v>
      </c>
      <c r="J83" s="85">
        <f t="shared" si="9"/>
        <v>394634071.36999995</v>
      </c>
      <c r="K83" s="85">
        <f t="shared" si="9"/>
        <v>396492327.20999998</v>
      </c>
      <c r="L83" s="85">
        <f t="shared" si="9"/>
        <v>0</v>
      </c>
      <c r="M83" s="91"/>
    </row>
    <row r="84" spans="1:13" ht="13.5" thickBot="1">
      <c r="A84" s="117"/>
      <c r="B84" s="118"/>
      <c r="C84" s="84"/>
      <c r="D84" s="84"/>
      <c r="E84" s="85"/>
      <c r="F84" s="85"/>
      <c r="G84" s="85"/>
      <c r="H84" s="85"/>
      <c r="I84" s="85"/>
      <c r="J84" s="85"/>
      <c r="K84" s="85"/>
      <c r="L84" s="85"/>
    </row>
    <row r="85" spans="1:13" ht="15" hidden="1" thickBot="1">
      <c r="A85" s="117" t="s">
        <v>70</v>
      </c>
      <c r="B85" s="118"/>
      <c r="C85" s="84"/>
      <c r="D85" s="84"/>
      <c r="E85" s="85"/>
      <c r="F85" s="85"/>
      <c r="G85" s="85"/>
      <c r="H85" s="85"/>
      <c r="I85" s="85"/>
      <c r="J85" s="85"/>
      <c r="K85" s="85"/>
      <c r="L85" s="85"/>
    </row>
    <row r="86" spans="1:13" ht="12" hidden="1">
      <c r="A86" s="51" t="s">
        <v>61</v>
      </c>
      <c r="B86" s="53" t="s">
        <v>62</v>
      </c>
      <c r="C86" s="54"/>
      <c r="D86" s="54"/>
      <c r="E86" s="56"/>
      <c r="F86" s="56"/>
      <c r="G86" s="56"/>
      <c r="H86" s="56"/>
      <c r="I86" s="56"/>
      <c r="J86" s="56"/>
      <c r="K86" s="56"/>
      <c r="L86" s="56"/>
    </row>
    <row r="87" spans="1:13" ht="12.75" hidden="1">
      <c r="A87" s="63" t="s">
        <v>61</v>
      </c>
      <c r="B87" s="83" t="s">
        <v>63</v>
      </c>
      <c r="C87" s="60"/>
      <c r="D87" s="60"/>
      <c r="E87" s="73"/>
      <c r="F87" s="73"/>
      <c r="G87" s="73"/>
      <c r="H87" s="73"/>
      <c r="I87" s="73"/>
      <c r="J87" s="73"/>
      <c r="K87" s="73"/>
      <c r="L87" s="73"/>
    </row>
    <row r="88" spans="1:13" ht="13.5" hidden="1" thickBot="1">
      <c r="A88" s="63"/>
      <c r="B88" s="93"/>
      <c r="C88" s="94"/>
      <c r="D88" s="94"/>
      <c r="E88" s="95"/>
      <c r="F88" s="95"/>
      <c r="G88" s="95"/>
      <c r="H88" s="95"/>
      <c r="I88" s="95"/>
      <c r="J88" s="95"/>
      <c r="K88" s="95"/>
      <c r="L88" s="95"/>
    </row>
    <row r="89" spans="1:13" ht="13.5" hidden="1" thickBot="1">
      <c r="A89" s="148" t="s">
        <v>71</v>
      </c>
      <c r="B89" s="170"/>
      <c r="C89" s="49"/>
      <c r="D89" s="49"/>
      <c r="E89" s="85"/>
      <c r="F89" s="85"/>
      <c r="G89" s="85">
        <f t="shared" ref="G89:L89" si="10">SUM(G90:G91)</f>
        <v>0</v>
      </c>
      <c r="H89" s="85">
        <f t="shared" si="10"/>
        <v>0</v>
      </c>
      <c r="I89" s="85">
        <f t="shared" si="10"/>
        <v>0</v>
      </c>
      <c r="J89" s="85">
        <f t="shared" si="10"/>
        <v>0</v>
      </c>
      <c r="K89" s="85">
        <f t="shared" si="10"/>
        <v>0</v>
      </c>
      <c r="L89" s="85">
        <f t="shared" si="10"/>
        <v>0</v>
      </c>
    </row>
    <row r="90" spans="1:13" ht="12" hidden="1">
      <c r="A90" s="63" t="s">
        <v>72</v>
      </c>
      <c r="B90" s="64"/>
      <c r="C90" s="65"/>
      <c r="D90" s="65"/>
      <c r="E90" s="56"/>
      <c r="F90" s="67"/>
      <c r="G90" s="67"/>
      <c r="H90" s="67"/>
      <c r="I90" s="67"/>
      <c r="J90" s="67"/>
      <c r="K90" s="67"/>
      <c r="L90" s="67"/>
    </row>
    <row r="91" spans="1:13" ht="12" hidden="1">
      <c r="A91" s="63" t="s">
        <v>73</v>
      </c>
      <c r="B91" s="64"/>
      <c r="C91" s="65"/>
      <c r="D91" s="65"/>
      <c r="E91" s="67"/>
      <c r="F91" s="67"/>
      <c r="G91" s="67"/>
      <c r="H91" s="67"/>
      <c r="I91" s="67"/>
      <c r="J91" s="67"/>
      <c r="K91" s="67"/>
      <c r="L91" s="67"/>
    </row>
    <row r="92" spans="1:13" ht="12" hidden="1">
      <c r="A92" s="63" t="s">
        <v>74</v>
      </c>
      <c r="B92" s="64"/>
      <c r="C92" s="65"/>
      <c r="D92" s="65"/>
      <c r="E92" s="67"/>
      <c r="F92" s="67"/>
      <c r="G92" s="73"/>
      <c r="H92" s="67"/>
      <c r="I92" s="67"/>
      <c r="J92" s="73"/>
      <c r="K92" s="67"/>
      <c r="L92" s="67"/>
    </row>
    <row r="93" spans="1:13" ht="12" hidden="1">
      <c r="A93" s="63" t="s">
        <v>65</v>
      </c>
      <c r="B93" s="64"/>
      <c r="C93" s="65"/>
      <c r="D93" s="65"/>
      <c r="E93" s="67"/>
      <c r="F93" s="67"/>
      <c r="G93" s="67"/>
      <c r="H93" s="67"/>
      <c r="I93" s="67"/>
      <c r="J93" s="67"/>
      <c r="K93" s="67"/>
      <c r="L93" s="67"/>
    </row>
    <row r="94" spans="1:13" ht="12.75" hidden="1" thickBot="1">
      <c r="A94" s="76"/>
      <c r="B94" s="78"/>
      <c r="C94" s="96"/>
      <c r="D94" s="96"/>
      <c r="E94" s="95"/>
      <c r="F94" s="95"/>
      <c r="G94" s="95"/>
      <c r="H94" s="95"/>
      <c r="I94" s="95"/>
      <c r="J94" s="95"/>
      <c r="K94" s="95"/>
      <c r="L94" s="95"/>
    </row>
    <row r="95" spans="1:13" ht="12.75">
      <c r="A95" s="25"/>
      <c r="B95" s="25"/>
      <c r="C95" s="97"/>
      <c r="D95" s="97"/>
      <c r="E95" s="98"/>
      <c r="F95" s="98"/>
      <c r="G95" s="99"/>
      <c r="H95" s="99"/>
      <c r="I95" s="99"/>
      <c r="J95" s="99"/>
      <c r="K95" s="99"/>
      <c r="L95" s="99"/>
    </row>
    <row r="96" spans="1:13" ht="12.75">
      <c r="A96" s="25" t="s">
        <v>75</v>
      </c>
      <c r="B96" s="25"/>
      <c r="C96" s="97"/>
      <c r="D96" s="97"/>
      <c r="E96" s="99"/>
      <c r="F96" s="99"/>
      <c r="G96" s="99"/>
      <c r="H96" s="99"/>
      <c r="I96" s="99"/>
      <c r="J96" s="99"/>
      <c r="K96" s="99"/>
      <c r="L96" s="99"/>
    </row>
    <row r="97" spans="1:12" ht="12.75">
      <c r="A97" s="25" t="s">
        <v>76</v>
      </c>
      <c r="B97" s="25"/>
      <c r="C97" s="97"/>
      <c r="D97" s="97"/>
      <c r="E97" s="99"/>
      <c r="F97" s="99"/>
      <c r="G97" s="99"/>
      <c r="H97" s="99"/>
      <c r="I97" s="99"/>
      <c r="J97" s="99"/>
      <c r="K97" s="99"/>
      <c r="L97" s="99"/>
    </row>
    <row r="98" spans="1:12" ht="12">
      <c r="A98" s="25" t="s">
        <v>77</v>
      </c>
      <c r="B98" s="25"/>
      <c r="C98" s="25"/>
      <c r="D98" s="25"/>
      <c r="E98" s="100"/>
      <c r="F98" s="100"/>
      <c r="G98" s="100"/>
      <c r="H98" s="26"/>
      <c r="I98" s="26"/>
      <c r="J98" s="100"/>
      <c r="K98" s="26"/>
      <c r="L98" s="26"/>
    </row>
    <row r="99" spans="1:12" ht="12">
      <c r="A99" s="25" t="s">
        <v>78</v>
      </c>
      <c r="B99" s="25"/>
      <c r="C99" s="25"/>
      <c r="D99" s="25"/>
      <c r="E99" s="101"/>
      <c r="F99" s="101"/>
      <c r="G99" s="101"/>
      <c r="H99" s="26"/>
      <c r="I99" s="26"/>
      <c r="J99" s="101"/>
      <c r="K99" s="26"/>
      <c r="L99" s="26"/>
    </row>
    <row r="100" spans="1:12" ht="12">
      <c r="A100" s="25"/>
      <c r="B100" s="25"/>
      <c r="C100" s="25"/>
      <c r="D100" s="25"/>
      <c r="E100" s="100"/>
      <c r="F100" s="100"/>
      <c r="G100" s="26"/>
      <c r="H100" s="26"/>
      <c r="I100" s="26"/>
      <c r="J100" s="26"/>
      <c r="K100" s="26"/>
      <c r="L100" s="26"/>
    </row>
    <row r="101" spans="1:12" ht="12">
      <c r="A101" s="25"/>
      <c r="B101" s="25"/>
      <c r="C101" s="25"/>
      <c r="D101" s="25"/>
      <c r="E101" s="100"/>
      <c r="F101" s="100"/>
      <c r="G101" s="100"/>
      <c r="H101" s="26"/>
      <c r="I101" s="26"/>
      <c r="J101" s="100"/>
      <c r="K101" s="26"/>
      <c r="L101" s="26"/>
    </row>
    <row r="102" spans="1:12">
      <c r="E102" s="102"/>
      <c r="F102" s="102"/>
      <c r="G102" s="102"/>
      <c r="J102" s="102"/>
    </row>
    <row r="103" spans="1:12">
      <c r="E103" s="102"/>
      <c r="F103" s="102"/>
      <c r="G103" s="102"/>
      <c r="H103" s="102"/>
      <c r="I103" s="102"/>
      <c r="J103" s="102"/>
      <c r="K103" s="102"/>
      <c r="L103" s="102"/>
    </row>
    <row r="104" spans="1:12">
      <c r="E104" s="102"/>
      <c r="F104" s="102"/>
      <c r="G104" s="102"/>
      <c r="J104" s="102"/>
    </row>
    <row r="105" spans="1:12">
      <c r="E105" s="102"/>
      <c r="F105" s="102"/>
      <c r="G105" s="102"/>
      <c r="H105" s="102"/>
      <c r="I105" s="102"/>
      <c r="J105" s="102"/>
      <c r="K105" s="102"/>
      <c r="L105" s="102"/>
    </row>
    <row r="106" spans="1:12">
      <c r="E106" s="102"/>
      <c r="F106" s="102"/>
    </row>
    <row r="107" spans="1:12">
      <c r="E107" s="102"/>
      <c r="F107" s="102"/>
    </row>
    <row r="108" spans="1:12">
      <c r="E108" s="102"/>
      <c r="F108" s="102"/>
    </row>
    <row r="109" spans="1:12">
      <c r="E109" s="102"/>
      <c r="F109" s="102"/>
    </row>
    <row r="110" spans="1:12">
      <c r="E110" s="102"/>
      <c r="F110" s="102"/>
    </row>
    <row r="111" spans="1:12">
      <c r="E111" s="102"/>
      <c r="F111" s="102"/>
    </row>
    <row r="112" spans="1:12">
      <c r="E112" s="102"/>
      <c r="F112" s="102"/>
      <c r="G112" s="29"/>
      <c r="H112" s="29"/>
      <c r="I112" s="29"/>
      <c r="J112" s="29"/>
      <c r="K112" s="29"/>
      <c r="L112" s="29"/>
    </row>
    <row r="113" spans="5:12">
      <c r="E113" s="102"/>
      <c r="F113" s="102"/>
      <c r="G113" s="29"/>
      <c r="H113" s="29"/>
      <c r="I113" s="29"/>
      <c r="J113" s="29"/>
      <c r="K113" s="29"/>
      <c r="L113" s="29"/>
    </row>
    <row r="114" spans="5:12">
      <c r="E114" s="102"/>
      <c r="F114" s="102"/>
      <c r="G114" s="29"/>
      <c r="H114" s="29"/>
      <c r="I114" s="29"/>
      <c r="J114" s="29"/>
      <c r="K114" s="29"/>
      <c r="L114" s="29"/>
    </row>
    <row r="115" spans="5:12">
      <c r="E115" s="102"/>
      <c r="F115" s="102"/>
      <c r="G115" s="29"/>
      <c r="H115" s="29"/>
      <c r="I115" s="29"/>
      <c r="J115" s="29"/>
      <c r="K115" s="29"/>
      <c r="L115" s="29"/>
    </row>
    <row r="116" spans="5:12">
      <c r="E116" s="102"/>
      <c r="F116" s="102"/>
      <c r="G116" s="29"/>
      <c r="H116" s="29"/>
      <c r="I116" s="29"/>
      <c r="J116" s="29"/>
      <c r="K116" s="29"/>
      <c r="L116" s="29"/>
    </row>
    <row r="117" spans="5:12">
      <c r="E117" s="102"/>
      <c r="F117" s="102"/>
      <c r="G117" s="29"/>
      <c r="H117" s="29"/>
      <c r="I117" s="29"/>
      <c r="J117" s="29"/>
      <c r="K117" s="29"/>
      <c r="L117" s="29"/>
    </row>
    <row r="118" spans="5:12">
      <c r="E118" s="102"/>
      <c r="F118" s="102"/>
      <c r="G118" s="29"/>
      <c r="H118" s="29"/>
      <c r="I118" s="29"/>
      <c r="J118" s="29"/>
      <c r="K118" s="29"/>
      <c r="L118" s="29"/>
    </row>
    <row r="119" spans="5:12">
      <c r="E119" s="102"/>
      <c r="F119" s="102"/>
      <c r="G119" s="29"/>
      <c r="H119" s="29"/>
      <c r="I119" s="29"/>
      <c r="J119" s="29"/>
      <c r="K119" s="29"/>
      <c r="L119" s="29"/>
    </row>
    <row r="120" spans="5:12">
      <c r="E120" s="102"/>
      <c r="F120" s="102"/>
      <c r="G120" s="29"/>
      <c r="H120" s="29"/>
      <c r="I120" s="29"/>
      <c r="J120" s="29"/>
      <c r="K120" s="29"/>
      <c r="L120" s="29"/>
    </row>
    <row r="121" spans="5:12">
      <c r="E121" s="102"/>
      <c r="F121" s="102"/>
      <c r="G121" s="29"/>
      <c r="H121" s="29"/>
      <c r="I121" s="29"/>
      <c r="J121" s="29"/>
      <c r="K121" s="29"/>
      <c r="L121" s="29"/>
    </row>
    <row r="122" spans="5:12">
      <c r="E122" s="102"/>
      <c r="F122" s="102"/>
      <c r="G122" s="29"/>
      <c r="H122" s="29"/>
      <c r="I122" s="29"/>
      <c r="J122" s="29"/>
      <c r="K122" s="29"/>
      <c r="L122" s="29"/>
    </row>
    <row r="123" spans="5:12">
      <c r="E123" s="102"/>
      <c r="F123" s="102"/>
      <c r="G123" s="29"/>
      <c r="H123" s="29"/>
      <c r="I123" s="29"/>
      <c r="J123" s="29"/>
      <c r="K123" s="29"/>
      <c r="L123" s="29"/>
    </row>
    <row r="124" spans="5:12">
      <c r="E124" s="102"/>
      <c r="F124" s="102"/>
      <c r="G124" s="29"/>
      <c r="H124" s="29"/>
      <c r="I124" s="29"/>
      <c r="J124" s="29"/>
      <c r="K124" s="29"/>
      <c r="L124" s="29"/>
    </row>
    <row r="125" spans="5:12">
      <c r="E125" s="102"/>
      <c r="F125" s="102"/>
      <c r="G125" s="29"/>
      <c r="H125" s="29"/>
      <c r="I125" s="29"/>
      <c r="J125" s="29"/>
      <c r="K125" s="29"/>
      <c r="L125" s="29"/>
    </row>
    <row r="126" spans="5:12">
      <c r="E126" s="102"/>
      <c r="F126" s="102"/>
      <c r="G126" s="29"/>
      <c r="H126" s="29"/>
      <c r="I126" s="29"/>
      <c r="J126" s="29"/>
      <c r="K126" s="29"/>
      <c r="L126" s="29"/>
    </row>
    <row r="127" spans="5:12">
      <c r="E127" s="102"/>
      <c r="F127" s="102"/>
      <c r="G127" s="29"/>
      <c r="H127" s="29"/>
      <c r="I127" s="29"/>
      <c r="J127" s="29"/>
      <c r="K127" s="29"/>
      <c r="L127" s="29"/>
    </row>
    <row r="128" spans="5:12">
      <c r="E128" s="102"/>
      <c r="F128" s="102"/>
      <c r="G128" s="29"/>
      <c r="H128" s="29"/>
      <c r="I128" s="29"/>
      <c r="J128" s="29"/>
      <c r="K128" s="29"/>
      <c r="L128" s="29"/>
    </row>
    <row r="129" spans="5:12">
      <c r="E129" s="102"/>
      <c r="F129" s="102"/>
      <c r="G129" s="29"/>
      <c r="H129" s="29"/>
      <c r="I129" s="29"/>
      <c r="J129" s="29"/>
      <c r="K129" s="29"/>
      <c r="L129" s="29"/>
    </row>
    <row r="130" spans="5:12">
      <c r="E130" s="102"/>
      <c r="F130" s="102"/>
      <c r="G130" s="29"/>
      <c r="H130" s="29"/>
      <c r="I130" s="29"/>
      <c r="J130" s="29"/>
      <c r="K130" s="29"/>
      <c r="L130" s="29"/>
    </row>
    <row r="131" spans="5:12">
      <c r="E131" s="102"/>
      <c r="F131" s="102"/>
      <c r="G131" s="29"/>
      <c r="H131" s="29"/>
      <c r="I131" s="29"/>
      <c r="J131" s="29"/>
      <c r="K131" s="29"/>
      <c r="L131" s="29"/>
    </row>
    <row r="132" spans="5:12">
      <c r="E132" s="102"/>
      <c r="F132" s="102"/>
      <c r="G132" s="29"/>
      <c r="H132" s="29"/>
      <c r="I132" s="29"/>
      <c r="J132" s="29"/>
      <c r="K132" s="29"/>
      <c r="L132" s="29"/>
    </row>
    <row r="133" spans="5:12">
      <c r="E133" s="102"/>
      <c r="F133" s="102"/>
      <c r="G133" s="29"/>
      <c r="H133" s="29"/>
      <c r="I133" s="29"/>
      <c r="J133" s="29"/>
      <c r="K133" s="29"/>
      <c r="L133" s="29"/>
    </row>
    <row r="134" spans="5:12">
      <c r="E134" s="102"/>
      <c r="F134" s="102"/>
      <c r="G134" s="29"/>
      <c r="H134" s="29"/>
      <c r="I134" s="29"/>
      <c r="J134" s="29"/>
      <c r="K134" s="29"/>
      <c r="L134" s="29"/>
    </row>
    <row r="135" spans="5:12">
      <c r="E135" s="102"/>
      <c r="F135" s="102"/>
      <c r="G135" s="29"/>
      <c r="H135" s="29"/>
      <c r="I135" s="29"/>
      <c r="J135" s="29"/>
      <c r="K135" s="29"/>
      <c r="L135" s="29"/>
    </row>
    <row r="136" spans="5:12">
      <c r="E136" s="102"/>
      <c r="F136" s="102"/>
      <c r="G136" s="29"/>
      <c r="H136" s="29"/>
      <c r="I136" s="29"/>
      <c r="J136" s="29"/>
      <c r="K136" s="29"/>
      <c r="L136" s="29"/>
    </row>
    <row r="137" spans="5:12">
      <c r="E137" s="102"/>
      <c r="F137" s="102"/>
      <c r="G137" s="29"/>
      <c r="H137" s="29"/>
      <c r="I137" s="29"/>
      <c r="J137" s="29"/>
      <c r="K137" s="29"/>
      <c r="L137" s="29"/>
    </row>
    <row r="138" spans="5:12">
      <c r="E138" s="102"/>
      <c r="F138" s="102"/>
      <c r="G138" s="29"/>
      <c r="H138" s="29"/>
      <c r="I138" s="29"/>
      <c r="J138" s="29"/>
      <c r="K138" s="29"/>
      <c r="L138" s="29"/>
    </row>
    <row r="139" spans="5:12">
      <c r="E139" s="102"/>
      <c r="F139" s="102"/>
      <c r="G139" s="29"/>
      <c r="H139" s="29"/>
      <c r="I139" s="29"/>
      <c r="J139" s="29"/>
      <c r="K139" s="29"/>
      <c r="L139" s="29"/>
    </row>
    <row r="140" spans="5:12">
      <c r="E140" s="102"/>
      <c r="F140" s="102"/>
      <c r="G140" s="29"/>
      <c r="H140" s="29"/>
      <c r="I140" s="29"/>
      <c r="J140" s="29"/>
      <c r="K140" s="29"/>
      <c r="L140" s="29"/>
    </row>
    <row r="141" spans="5:12">
      <c r="E141" s="102"/>
      <c r="F141" s="102"/>
      <c r="G141" s="29"/>
      <c r="H141" s="29"/>
      <c r="I141" s="29"/>
      <c r="J141" s="29"/>
      <c r="K141" s="29"/>
      <c r="L141" s="29"/>
    </row>
    <row r="142" spans="5:12">
      <c r="E142" s="102"/>
      <c r="F142" s="102"/>
      <c r="G142" s="29"/>
      <c r="H142" s="29"/>
      <c r="I142" s="29"/>
      <c r="J142" s="29"/>
      <c r="K142" s="29"/>
      <c r="L142" s="29"/>
    </row>
    <row r="143" spans="5:12">
      <c r="E143" s="102"/>
      <c r="F143" s="102"/>
      <c r="G143" s="29"/>
      <c r="H143" s="29"/>
      <c r="I143" s="29"/>
      <c r="J143" s="29"/>
      <c r="K143" s="29"/>
      <c r="L143" s="29"/>
    </row>
    <row r="144" spans="5:12">
      <c r="E144" s="102"/>
      <c r="F144" s="102"/>
      <c r="G144" s="29"/>
      <c r="H144" s="29"/>
      <c r="I144" s="29"/>
      <c r="J144" s="29"/>
      <c r="K144" s="29"/>
      <c r="L144" s="29"/>
    </row>
    <row r="145" spans="5:12">
      <c r="E145" s="102"/>
      <c r="F145" s="102"/>
      <c r="G145" s="29"/>
      <c r="H145" s="29"/>
      <c r="I145" s="29"/>
      <c r="J145" s="29"/>
      <c r="K145" s="29"/>
      <c r="L145" s="29"/>
    </row>
    <row r="146" spans="5:12">
      <c r="E146" s="102"/>
      <c r="F146" s="102"/>
      <c r="G146" s="29"/>
      <c r="H146" s="29"/>
      <c r="I146" s="29"/>
      <c r="J146" s="29"/>
      <c r="K146" s="29"/>
      <c r="L146" s="29"/>
    </row>
    <row r="147" spans="5:12">
      <c r="E147" s="102"/>
      <c r="F147" s="102"/>
      <c r="G147" s="29"/>
      <c r="H147" s="29"/>
      <c r="I147" s="29"/>
      <c r="J147" s="29"/>
      <c r="K147" s="29"/>
      <c r="L147" s="29"/>
    </row>
    <row r="148" spans="5:12">
      <c r="E148" s="102"/>
      <c r="F148" s="102"/>
      <c r="G148" s="29"/>
      <c r="H148" s="29"/>
      <c r="I148" s="29"/>
      <c r="J148" s="29"/>
      <c r="K148" s="29"/>
      <c r="L148" s="29"/>
    </row>
    <row r="149" spans="5:12">
      <c r="E149" s="102"/>
      <c r="F149" s="102"/>
      <c r="G149" s="29"/>
      <c r="H149" s="29"/>
      <c r="I149" s="29"/>
      <c r="J149" s="29"/>
      <c r="K149" s="29"/>
      <c r="L149" s="29"/>
    </row>
    <row r="150" spans="5:12">
      <c r="E150" s="102"/>
      <c r="F150" s="102"/>
      <c r="G150" s="29"/>
      <c r="H150" s="29"/>
      <c r="I150" s="29"/>
      <c r="J150" s="29"/>
      <c r="K150" s="29"/>
      <c r="L150" s="29"/>
    </row>
    <row r="151" spans="5:12">
      <c r="E151" s="102"/>
      <c r="F151" s="102"/>
      <c r="G151" s="29"/>
      <c r="H151" s="29"/>
      <c r="I151" s="29"/>
      <c r="J151" s="29"/>
      <c r="K151" s="29"/>
      <c r="L151" s="29"/>
    </row>
    <row r="152" spans="5:12">
      <c r="E152" s="102"/>
      <c r="F152" s="102"/>
      <c r="G152" s="29"/>
      <c r="H152" s="29"/>
      <c r="I152" s="29"/>
      <c r="J152" s="29"/>
      <c r="K152" s="29"/>
      <c r="L152" s="29"/>
    </row>
    <row r="153" spans="5:12">
      <c r="E153" s="102"/>
      <c r="F153" s="102"/>
      <c r="G153" s="29"/>
      <c r="H153" s="29"/>
      <c r="I153" s="29"/>
      <c r="J153" s="29"/>
      <c r="K153" s="29"/>
      <c r="L153" s="29"/>
    </row>
    <row r="154" spans="5:12">
      <c r="E154" s="102"/>
      <c r="F154" s="102"/>
      <c r="G154" s="29"/>
      <c r="H154" s="29"/>
      <c r="I154" s="29"/>
      <c r="J154" s="29"/>
      <c r="K154" s="29"/>
      <c r="L154" s="29"/>
    </row>
    <row r="155" spans="5:12">
      <c r="E155" s="102"/>
      <c r="F155" s="102"/>
      <c r="G155" s="29"/>
      <c r="H155" s="29"/>
      <c r="I155" s="29"/>
      <c r="J155" s="29"/>
      <c r="K155" s="29"/>
      <c r="L155" s="29"/>
    </row>
    <row r="156" spans="5:12">
      <c r="E156" s="102"/>
      <c r="F156" s="102"/>
      <c r="G156" s="29"/>
      <c r="H156" s="29"/>
      <c r="I156" s="29"/>
      <c r="J156" s="29"/>
      <c r="K156" s="29"/>
      <c r="L156" s="29"/>
    </row>
    <row r="157" spans="5:12">
      <c r="E157" s="102"/>
      <c r="F157" s="102"/>
      <c r="G157" s="29"/>
      <c r="H157" s="29"/>
      <c r="I157" s="29"/>
      <c r="J157" s="29"/>
      <c r="K157" s="29"/>
      <c r="L157" s="29"/>
    </row>
    <row r="158" spans="5:12">
      <c r="E158" s="102"/>
      <c r="F158" s="102"/>
      <c r="G158" s="29"/>
      <c r="H158" s="29"/>
      <c r="I158" s="29"/>
      <c r="J158" s="29"/>
      <c r="K158" s="29"/>
      <c r="L158" s="29"/>
    </row>
    <row r="159" spans="5:12">
      <c r="E159" s="102"/>
      <c r="F159" s="102"/>
      <c r="G159" s="29"/>
      <c r="H159" s="29"/>
      <c r="I159" s="29"/>
      <c r="J159" s="29"/>
      <c r="K159" s="29"/>
      <c r="L159" s="29"/>
    </row>
    <row r="160" spans="5:12">
      <c r="E160" s="102"/>
      <c r="F160" s="102"/>
      <c r="G160" s="29"/>
      <c r="H160" s="29"/>
      <c r="I160" s="29"/>
      <c r="J160" s="29"/>
      <c r="K160" s="29"/>
      <c r="L160" s="29"/>
    </row>
    <row r="161" spans="5:12">
      <c r="E161" s="102"/>
      <c r="F161" s="102"/>
      <c r="G161" s="29"/>
      <c r="H161" s="29"/>
      <c r="I161" s="29"/>
      <c r="J161" s="29"/>
      <c r="K161" s="29"/>
      <c r="L161" s="29"/>
    </row>
    <row r="162" spans="5:12">
      <c r="E162" s="102"/>
      <c r="F162" s="102"/>
      <c r="G162" s="29"/>
      <c r="H162" s="29"/>
      <c r="I162" s="29"/>
      <c r="J162" s="29"/>
      <c r="K162" s="29"/>
      <c r="L162" s="29"/>
    </row>
    <row r="163" spans="5:12">
      <c r="E163" s="102"/>
      <c r="F163" s="102"/>
      <c r="G163" s="29"/>
      <c r="H163" s="29"/>
      <c r="I163" s="29"/>
      <c r="J163" s="29"/>
      <c r="K163" s="29"/>
      <c r="L163" s="29"/>
    </row>
    <row r="164" spans="5:12">
      <c r="E164" s="102"/>
      <c r="F164" s="102"/>
      <c r="G164" s="29"/>
      <c r="H164" s="29"/>
      <c r="I164" s="29"/>
      <c r="J164" s="29"/>
      <c r="K164" s="29"/>
      <c r="L164" s="29"/>
    </row>
    <row r="165" spans="5:12">
      <c r="E165" s="102"/>
      <c r="F165" s="102"/>
      <c r="G165" s="29"/>
      <c r="H165" s="29"/>
      <c r="I165" s="29"/>
      <c r="J165" s="29"/>
      <c r="K165" s="29"/>
      <c r="L165" s="29"/>
    </row>
    <row r="166" spans="5:12">
      <c r="E166" s="102"/>
      <c r="F166" s="102"/>
      <c r="G166" s="29"/>
      <c r="H166" s="29"/>
      <c r="I166" s="29"/>
      <c r="J166" s="29"/>
      <c r="K166" s="29"/>
      <c r="L166" s="29"/>
    </row>
    <row r="167" spans="5:12">
      <c r="E167" s="102"/>
      <c r="F167" s="102"/>
      <c r="G167" s="29"/>
      <c r="H167" s="29"/>
      <c r="I167" s="29"/>
      <c r="J167" s="29"/>
      <c r="K167" s="29"/>
      <c r="L167" s="29"/>
    </row>
    <row r="168" spans="5:12">
      <c r="E168" s="102"/>
      <c r="F168" s="102"/>
      <c r="G168" s="29"/>
      <c r="H168" s="29"/>
      <c r="I168" s="29"/>
      <c r="J168" s="29"/>
      <c r="K168" s="29"/>
      <c r="L168" s="29"/>
    </row>
    <row r="169" spans="5:12">
      <c r="E169" s="102"/>
      <c r="F169" s="102"/>
      <c r="G169" s="29"/>
      <c r="H169" s="29"/>
      <c r="I169" s="29"/>
      <c r="J169" s="29"/>
      <c r="K169" s="29"/>
      <c r="L169" s="29"/>
    </row>
    <row r="170" spans="5:12">
      <c r="E170" s="102"/>
      <c r="F170" s="102"/>
      <c r="G170" s="29"/>
      <c r="H170" s="29"/>
      <c r="I170" s="29"/>
      <c r="J170" s="29"/>
      <c r="K170" s="29"/>
      <c r="L170" s="29"/>
    </row>
    <row r="171" spans="5:12">
      <c r="E171" s="102"/>
      <c r="F171" s="102"/>
      <c r="G171" s="29"/>
      <c r="H171" s="29"/>
      <c r="I171" s="29"/>
      <c r="J171" s="29"/>
      <c r="K171" s="29"/>
      <c r="L171" s="29"/>
    </row>
    <row r="172" spans="5:12">
      <c r="E172" s="102"/>
      <c r="F172" s="102"/>
      <c r="G172" s="29"/>
      <c r="H172" s="29"/>
      <c r="I172" s="29"/>
      <c r="J172" s="29"/>
      <c r="K172" s="29"/>
      <c r="L172" s="29"/>
    </row>
    <row r="173" spans="5:12">
      <c r="E173" s="102"/>
      <c r="F173" s="102"/>
      <c r="G173" s="29"/>
      <c r="H173" s="29"/>
      <c r="I173" s="29"/>
      <c r="J173" s="29"/>
      <c r="K173" s="29"/>
      <c r="L173" s="29"/>
    </row>
    <row r="174" spans="5:12">
      <c r="E174" s="102"/>
      <c r="F174" s="102"/>
      <c r="G174" s="29"/>
      <c r="H174" s="29"/>
      <c r="I174" s="29"/>
      <c r="J174" s="29"/>
      <c r="K174" s="29"/>
      <c r="L174" s="29"/>
    </row>
    <row r="175" spans="5:12">
      <c r="E175" s="102"/>
      <c r="F175" s="102"/>
      <c r="G175" s="29"/>
      <c r="H175" s="29"/>
      <c r="I175" s="29"/>
      <c r="J175" s="29"/>
      <c r="K175" s="29"/>
      <c r="L175" s="29"/>
    </row>
    <row r="176" spans="5:12">
      <c r="E176" s="102"/>
      <c r="F176" s="102"/>
      <c r="G176" s="29"/>
      <c r="H176" s="29"/>
      <c r="I176" s="29"/>
      <c r="J176" s="29"/>
      <c r="K176" s="29"/>
      <c r="L176" s="29"/>
    </row>
    <row r="177" spans="5:12">
      <c r="E177" s="102"/>
      <c r="F177" s="102"/>
      <c r="G177" s="29"/>
      <c r="H177" s="29"/>
      <c r="I177" s="29"/>
      <c r="J177" s="29"/>
      <c r="K177" s="29"/>
      <c r="L177" s="29"/>
    </row>
    <row r="178" spans="5:12">
      <c r="E178" s="102"/>
      <c r="F178" s="102"/>
      <c r="G178" s="29"/>
      <c r="H178" s="29"/>
      <c r="I178" s="29"/>
      <c r="J178" s="29"/>
      <c r="K178" s="29"/>
      <c r="L178" s="29"/>
    </row>
    <row r="179" spans="5:12">
      <c r="E179" s="102"/>
      <c r="F179" s="102"/>
      <c r="G179" s="29"/>
      <c r="H179" s="29"/>
      <c r="I179" s="29"/>
      <c r="J179" s="29"/>
      <c r="K179" s="29"/>
      <c r="L179" s="29"/>
    </row>
    <row r="180" spans="5:12">
      <c r="E180" s="102"/>
      <c r="F180" s="102"/>
      <c r="G180" s="29"/>
      <c r="H180" s="29"/>
      <c r="I180" s="29"/>
      <c r="J180" s="29"/>
      <c r="K180" s="29"/>
      <c r="L180" s="29"/>
    </row>
    <row r="181" spans="5:12">
      <c r="E181" s="102"/>
      <c r="F181" s="102"/>
      <c r="G181" s="29"/>
      <c r="H181" s="29"/>
      <c r="I181" s="29"/>
      <c r="J181" s="29"/>
      <c r="K181" s="29"/>
      <c r="L181" s="29"/>
    </row>
    <row r="182" spans="5:12">
      <c r="E182" s="102"/>
      <c r="F182" s="102"/>
      <c r="G182" s="29"/>
      <c r="H182" s="29"/>
      <c r="I182" s="29"/>
      <c r="J182" s="29"/>
      <c r="K182" s="29"/>
      <c r="L182" s="29"/>
    </row>
    <row r="183" spans="5:12">
      <c r="E183" s="102"/>
      <c r="F183" s="102"/>
      <c r="G183" s="29"/>
      <c r="H183" s="29"/>
      <c r="I183" s="29"/>
      <c r="J183" s="29"/>
      <c r="K183" s="29"/>
      <c r="L183" s="29"/>
    </row>
    <row r="184" spans="5:12">
      <c r="E184" s="102"/>
      <c r="F184" s="102"/>
      <c r="G184" s="29"/>
      <c r="H184" s="29"/>
      <c r="I184" s="29"/>
      <c r="J184" s="29"/>
      <c r="K184" s="29"/>
      <c r="L184" s="29"/>
    </row>
    <row r="185" spans="5:12">
      <c r="E185" s="102"/>
      <c r="F185" s="102"/>
      <c r="G185" s="29"/>
      <c r="H185" s="29"/>
      <c r="I185" s="29"/>
      <c r="J185" s="29"/>
      <c r="K185" s="29"/>
      <c r="L185" s="29"/>
    </row>
    <row r="186" spans="5:12">
      <c r="E186" s="102"/>
      <c r="F186" s="102"/>
      <c r="G186" s="29"/>
      <c r="H186" s="29"/>
      <c r="I186" s="29"/>
      <c r="J186" s="29"/>
      <c r="K186" s="29"/>
      <c r="L186" s="29"/>
    </row>
    <row r="187" spans="5:12">
      <c r="E187" s="102"/>
      <c r="F187" s="102"/>
      <c r="G187" s="29"/>
      <c r="H187" s="29"/>
      <c r="I187" s="29"/>
      <c r="J187" s="29"/>
      <c r="K187" s="29"/>
      <c r="L187" s="29"/>
    </row>
    <row r="188" spans="5:12">
      <c r="E188" s="102"/>
      <c r="F188" s="102"/>
      <c r="G188" s="29"/>
      <c r="H188" s="29"/>
      <c r="I188" s="29"/>
      <c r="J188" s="29"/>
      <c r="K188" s="29"/>
      <c r="L188" s="29"/>
    </row>
    <row r="189" spans="5:12">
      <c r="E189" s="102"/>
      <c r="F189" s="102"/>
      <c r="G189" s="29"/>
      <c r="H189" s="29"/>
      <c r="I189" s="29"/>
      <c r="J189" s="29"/>
      <c r="K189" s="29"/>
      <c r="L189" s="29"/>
    </row>
    <row r="190" spans="5:12">
      <c r="E190" s="102"/>
      <c r="F190" s="102"/>
      <c r="G190" s="29"/>
      <c r="H190" s="29"/>
      <c r="I190" s="29"/>
      <c r="J190" s="29"/>
      <c r="K190" s="29"/>
      <c r="L190" s="29"/>
    </row>
    <row r="191" spans="5:12">
      <c r="E191" s="102"/>
      <c r="F191" s="102"/>
      <c r="G191" s="29"/>
      <c r="H191" s="29"/>
      <c r="I191" s="29"/>
      <c r="J191" s="29"/>
      <c r="K191" s="29"/>
      <c r="L191" s="29"/>
    </row>
    <row r="192" spans="5:12">
      <c r="E192" s="102"/>
      <c r="F192" s="102"/>
      <c r="G192" s="29"/>
      <c r="H192" s="29"/>
      <c r="I192" s="29"/>
      <c r="J192" s="29"/>
      <c r="K192" s="29"/>
      <c r="L192" s="29"/>
    </row>
    <row r="193" spans="5:12">
      <c r="E193" s="102"/>
      <c r="F193" s="102"/>
      <c r="G193" s="29"/>
      <c r="H193" s="29"/>
      <c r="I193" s="29"/>
      <c r="J193" s="29"/>
      <c r="K193" s="29"/>
      <c r="L193" s="29"/>
    </row>
    <row r="194" spans="5:12">
      <c r="E194" s="102"/>
      <c r="F194" s="102"/>
      <c r="G194" s="29"/>
      <c r="H194" s="29"/>
      <c r="I194" s="29"/>
      <c r="J194" s="29"/>
      <c r="K194" s="29"/>
      <c r="L194" s="29"/>
    </row>
    <row r="195" spans="5:12">
      <c r="E195" s="102"/>
      <c r="F195" s="102"/>
      <c r="G195" s="29"/>
      <c r="H195" s="29"/>
      <c r="I195" s="29"/>
      <c r="J195" s="29"/>
      <c r="K195" s="29"/>
      <c r="L195" s="29"/>
    </row>
    <row r="196" spans="5:12">
      <c r="E196" s="102"/>
      <c r="F196" s="102"/>
      <c r="G196" s="29"/>
      <c r="H196" s="29"/>
      <c r="I196" s="29"/>
      <c r="J196" s="29"/>
      <c r="K196" s="29"/>
      <c r="L196" s="29"/>
    </row>
    <row r="197" spans="5:12">
      <c r="E197" s="102"/>
      <c r="F197" s="102"/>
      <c r="G197" s="29"/>
      <c r="H197" s="29"/>
      <c r="I197" s="29"/>
      <c r="J197" s="29"/>
      <c r="K197" s="29"/>
      <c r="L197" s="29"/>
    </row>
    <row r="198" spans="5:12">
      <c r="E198" s="102"/>
      <c r="F198" s="102"/>
      <c r="G198" s="29"/>
      <c r="H198" s="29"/>
      <c r="I198" s="29"/>
      <c r="J198" s="29"/>
      <c r="K198" s="29"/>
      <c r="L198" s="29"/>
    </row>
    <row r="199" spans="5:12">
      <c r="E199" s="102"/>
      <c r="F199" s="102"/>
      <c r="G199" s="29"/>
      <c r="H199" s="29"/>
      <c r="I199" s="29"/>
      <c r="J199" s="29"/>
      <c r="K199" s="29"/>
      <c r="L199" s="29"/>
    </row>
    <row r="200" spans="5:12">
      <c r="E200" s="102"/>
      <c r="F200" s="102"/>
      <c r="G200" s="29"/>
      <c r="H200" s="29"/>
      <c r="I200" s="29"/>
      <c r="J200" s="29"/>
      <c r="K200" s="29"/>
      <c r="L200" s="29"/>
    </row>
    <row r="201" spans="5:12">
      <c r="E201" s="102"/>
      <c r="F201" s="102"/>
      <c r="G201" s="29"/>
      <c r="H201" s="29"/>
      <c r="I201" s="29"/>
      <c r="J201" s="29"/>
      <c r="K201" s="29"/>
      <c r="L201" s="29"/>
    </row>
    <row r="202" spans="5:12">
      <c r="E202" s="102"/>
      <c r="F202" s="102"/>
      <c r="G202" s="29"/>
      <c r="H202" s="29"/>
      <c r="I202" s="29"/>
      <c r="J202" s="29"/>
      <c r="K202" s="29"/>
      <c r="L202" s="29"/>
    </row>
    <row r="203" spans="5:12">
      <c r="E203" s="102"/>
      <c r="F203" s="102"/>
      <c r="G203" s="29"/>
      <c r="H203" s="29"/>
      <c r="I203" s="29"/>
      <c r="J203" s="29"/>
      <c r="K203" s="29"/>
      <c r="L203" s="29"/>
    </row>
    <row r="204" spans="5:12">
      <c r="E204" s="102"/>
      <c r="F204" s="102"/>
      <c r="G204" s="29"/>
      <c r="H204" s="29"/>
      <c r="I204" s="29"/>
      <c r="J204" s="29"/>
      <c r="K204" s="29"/>
      <c r="L204" s="29"/>
    </row>
    <row r="205" spans="5:12">
      <c r="E205" s="102"/>
      <c r="F205" s="102"/>
      <c r="G205" s="29"/>
      <c r="H205" s="29"/>
      <c r="I205" s="29"/>
      <c r="J205" s="29"/>
      <c r="K205" s="29"/>
      <c r="L205" s="29"/>
    </row>
    <row r="206" spans="5:12">
      <c r="E206" s="102"/>
      <c r="F206" s="102"/>
      <c r="G206" s="29"/>
      <c r="H206" s="29"/>
      <c r="I206" s="29"/>
      <c r="J206" s="29"/>
      <c r="K206" s="29"/>
      <c r="L206" s="29"/>
    </row>
    <row r="207" spans="5:12">
      <c r="E207" s="102"/>
      <c r="F207" s="102"/>
      <c r="G207" s="29"/>
      <c r="H207" s="29"/>
      <c r="I207" s="29"/>
      <c r="J207" s="29"/>
      <c r="K207" s="29"/>
      <c r="L207" s="29"/>
    </row>
    <row r="208" spans="5:12">
      <c r="E208" s="102"/>
      <c r="F208" s="102"/>
      <c r="G208" s="29"/>
      <c r="H208" s="29"/>
      <c r="I208" s="29"/>
      <c r="J208" s="29"/>
      <c r="K208" s="29"/>
      <c r="L208" s="29"/>
    </row>
    <row r="209" spans="5:12">
      <c r="E209" s="102"/>
      <c r="F209" s="102"/>
      <c r="G209" s="29"/>
      <c r="H209" s="29"/>
      <c r="I209" s="29"/>
      <c r="J209" s="29"/>
      <c r="K209" s="29"/>
      <c r="L209" s="29"/>
    </row>
    <row r="210" spans="5:12">
      <c r="E210" s="102"/>
      <c r="F210" s="102"/>
      <c r="G210" s="29"/>
      <c r="H210" s="29"/>
      <c r="I210" s="29"/>
      <c r="J210" s="29"/>
      <c r="K210" s="29"/>
      <c r="L210" s="29"/>
    </row>
    <row r="211" spans="5:12">
      <c r="E211" s="102"/>
      <c r="F211" s="102"/>
      <c r="G211" s="29"/>
      <c r="H211" s="29"/>
      <c r="I211" s="29"/>
      <c r="J211" s="29"/>
      <c r="K211" s="29"/>
      <c r="L211" s="29"/>
    </row>
    <row r="212" spans="5:12">
      <c r="E212" s="102"/>
      <c r="F212" s="102"/>
      <c r="G212" s="29"/>
      <c r="H212" s="29"/>
      <c r="I212" s="29"/>
      <c r="J212" s="29"/>
      <c r="K212" s="29"/>
      <c r="L212" s="29"/>
    </row>
    <row r="213" spans="5:12">
      <c r="E213" s="102"/>
      <c r="F213" s="102"/>
      <c r="G213" s="29"/>
      <c r="H213" s="29"/>
      <c r="I213" s="29"/>
      <c r="J213" s="29"/>
      <c r="K213" s="29"/>
      <c r="L213" s="29"/>
    </row>
    <row r="214" spans="5:12">
      <c r="E214" s="102"/>
      <c r="F214" s="102"/>
      <c r="G214" s="29"/>
      <c r="H214" s="29"/>
      <c r="I214" s="29"/>
      <c r="J214" s="29"/>
      <c r="K214" s="29"/>
      <c r="L214" s="29"/>
    </row>
    <row r="215" spans="5:12">
      <c r="E215" s="102"/>
      <c r="F215" s="102"/>
      <c r="G215" s="29"/>
      <c r="H215" s="29"/>
      <c r="I215" s="29"/>
      <c r="J215" s="29"/>
      <c r="K215" s="29"/>
      <c r="L215" s="29"/>
    </row>
    <row r="216" spans="5:12">
      <c r="E216" s="102"/>
      <c r="F216" s="102"/>
      <c r="G216" s="29"/>
      <c r="H216" s="29"/>
      <c r="I216" s="29"/>
      <c r="J216" s="29"/>
      <c r="K216" s="29"/>
      <c r="L216" s="29"/>
    </row>
    <row r="217" spans="5:12">
      <c r="E217" s="102"/>
      <c r="F217" s="102"/>
      <c r="G217" s="29"/>
      <c r="H217" s="29"/>
      <c r="I217" s="29"/>
      <c r="J217" s="29"/>
      <c r="K217" s="29"/>
      <c r="L217" s="29"/>
    </row>
    <row r="218" spans="5:12">
      <c r="E218" s="102"/>
      <c r="F218" s="102"/>
      <c r="G218" s="29"/>
      <c r="H218" s="29"/>
      <c r="I218" s="29"/>
      <c r="J218" s="29"/>
      <c r="K218" s="29"/>
      <c r="L218" s="29"/>
    </row>
    <row r="219" spans="5:12">
      <c r="E219" s="102"/>
      <c r="F219" s="102"/>
      <c r="G219" s="29"/>
      <c r="H219" s="29"/>
      <c r="I219" s="29"/>
      <c r="J219" s="29"/>
      <c r="K219" s="29"/>
      <c r="L219" s="29"/>
    </row>
    <row r="220" spans="5:12">
      <c r="E220" s="102"/>
      <c r="F220" s="102"/>
      <c r="G220" s="29"/>
      <c r="H220" s="29"/>
      <c r="I220" s="29"/>
      <c r="J220" s="29"/>
      <c r="K220" s="29"/>
      <c r="L220" s="29"/>
    </row>
    <row r="221" spans="5:12">
      <c r="E221" s="102"/>
      <c r="F221" s="102"/>
      <c r="G221" s="29"/>
      <c r="H221" s="29"/>
      <c r="I221" s="29"/>
      <c r="J221" s="29"/>
      <c r="K221" s="29"/>
      <c r="L221" s="29"/>
    </row>
    <row r="222" spans="5:12">
      <c r="E222" s="102"/>
      <c r="F222" s="102"/>
      <c r="G222" s="29"/>
      <c r="H222" s="29"/>
      <c r="I222" s="29"/>
      <c r="J222" s="29"/>
      <c r="K222" s="29"/>
      <c r="L222" s="29"/>
    </row>
    <row r="223" spans="5:12">
      <c r="E223" s="102"/>
      <c r="F223" s="102"/>
      <c r="G223" s="29"/>
      <c r="H223" s="29"/>
      <c r="I223" s="29"/>
      <c r="J223" s="29"/>
      <c r="K223" s="29"/>
      <c r="L223" s="29"/>
    </row>
    <row r="224" spans="5:12">
      <c r="E224" s="102"/>
      <c r="F224" s="102"/>
      <c r="G224" s="29"/>
      <c r="H224" s="29"/>
      <c r="I224" s="29"/>
      <c r="J224" s="29"/>
      <c r="K224" s="29"/>
      <c r="L224" s="29"/>
    </row>
    <row r="225" spans="5:12">
      <c r="E225" s="102"/>
      <c r="F225" s="102"/>
      <c r="G225" s="29"/>
      <c r="H225" s="29"/>
      <c r="I225" s="29"/>
      <c r="J225" s="29"/>
      <c r="K225" s="29"/>
      <c r="L225" s="29"/>
    </row>
    <row r="226" spans="5:12">
      <c r="E226" s="102"/>
      <c r="F226" s="102"/>
      <c r="G226" s="29"/>
      <c r="H226" s="29"/>
      <c r="I226" s="29"/>
      <c r="J226" s="29"/>
      <c r="K226" s="29"/>
      <c r="L226" s="29"/>
    </row>
    <row r="227" spans="5:12">
      <c r="E227" s="102"/>
      <c r="F227" s="102"/>
      <c r="G227" s="29"/>
      <c r="H227" s="29"/>
      <c r="I227" s="29"/>
      <c r="J227" s="29"/>
      <c r="K227" s="29"/>
      <c r="L227" s="29"/>
    </row>
    <row r="228" spans="5:12">
      <c r="E228" s="102"/>
      <c r="F228" s="102"/>
      <c r="G228" s="29"/>
      <c r="H228" s="29"/>
      <c r="I228" s="29"/>
      <c r="J228" s="29"/>
      <c r="K228" s="29"/>
      <c r="L228" s="29"/>
    </row>
    <row r="229" spans="5:12">
      <c r="E229" s="102"/>
      <c r="F229" s="102"/>
      <c r="G229" s="29"/>
      <c r="H229" s="29"/>
      <c r="I229" s="29"/>
      <c r="J229" s="29"/>
      <c r="K229" s="29"/>
      <c r="L229" s="29"/>
    </row>
    <row r="230" spans="5:12">
      <c r="E230" s="102"/>
      <c r="F230" s="102"/>
      <c r="G230" s="29"/>
      <c r="H230" s="29"/>
      <c r="I230" s="29"/>
      <c r="J230" s="29"/>
      <c r="K230" s="29"/>
      <c r="L230" s="29"/>
    </row>
    <row r="231" spans="5:12">
      <c r="E231" s="102"/>
      <c r="F231" s="102"/>
      <c r="G231" s="29"/>
      <c r="H231" s="29"/>
      <c r="I231" s="29"/>
      <c r="J231" s="29"/>
      <c r="K231" s="29"/>
      <c r="L231" s="29"/>
    </row>
    <row r="232" spans="5:12">
      <c r="E232" s="102"/>
      <c r="F232" s="102"/>
      <c r="G232" s="29"/>
      <c r="H232" s="29"/>
      <c r="I232" s="29"/>
      <c r="J232" s="29"/>
      <c r="K232" s="29"/>
      <c r="L232" s="29"/>
    </row>
    <row r="233" spans="5:12">
      <c r="E233" s="102"/>
      <c r="F233" s="102"/>
      <c r="G233" s="29"/>
      <c r="H233" s="29"/>
      <c r="I233" s="29"/>
      <c r="J233" s="29"/>
      <c r="K233" s="29"/>
      <c r="L233" s="29"/>
    </row>
    <row r="234" spans="5:12">
      <c r="E234" s="102"/>
      <c r="F234" s="102"/>
      <c r="G234" s="29"/>
      <c r="H234" s="29"/>
      <c r="I234" s="29"/>
      <c r="J234" s="29"/>
      <c r="K234" s="29"/>
      <c r="L234" s="29"/>
    </row>
    <row r="235" spans="5:12">
      <c r="E235" s="102"/>
      <c r="F235" s="102"/>
      <c r="G235" s="29"/>
      <c r="H235" s="29"/>
      <c r="I235" s="29"/>
      <c r="J235" s="29"/>
      <c r="K235" s="29"/>
      <c r="L235" s="29"/>
    </row>
    <row r="236" spans="5:12">
      <c r="E236" s="102"/>
      <c r="F236" s="102"/>
      <c r="G236" s="29"/>
      <c r="H236" s="29"/>
      <c r="I236" s="29"/>
      <c r="J236" s="29"/>
      <c r="K236" s="29"/>
      <c r="L236" s="29"/>
    </row>
    <row r="237" spans="5:12">
      <c r="E237" s="102"/>
      <c r="F237" s="102"/>
      <c r="G237" s="29"/>
      <c r="H237" s="29"/>
      <c r="I237" s="29"/>
      <c r="J237" s="29"/>
      <c r="K237" s="29"/>
      <c r="L237" s="29"/>
    </row>
    <row r="238" spans="5:12">
      <c r="E238" s="102"/>
      <c r="F238" s="102"/>
      <c r="G238" s="29"/>
      <c r="H238" s="29"/>
      <c r="I238" s="29"/>
      <c r="J238" s="29"/>
      <c r="K238" s="29"/>
      <c r="L238" s="29"/>
    </row>
    <row r="239" spans="5:12">
      <c r="E239" s="102"/>
      <c r="F239" s="102"/>
      <c r="G239" s="29"/>
      <c r="H239" s="29"/>
      <c r="I239" s="29"/>
      <c r="J239" s="29"/>
      <c r="K239" s="29"/>
      <c r="L239" s="29"/>
    </row>
    <row r="240" spans="5:12">
      <c r="E240" s="102"/>
      <c r="F240" s="102"/>
      <c r="G240" s="29"/>
      <c r="H240" s="29"/>
      <c r="I240" s="29"/>
      <c r="J240" s="29"/>
      <c r="K240" s="29"/>
      <c r="L240" s="29"/>
    </row>
    <row r="241" spans="5:12">
      <c r="E241" s="102"/>
      <c r="F241" s="102"/>
      <c r="G241" s="29"/>
      <c r="H241" s="29"/>
      <c r="I241" s="29"/>
      <c r="J241" s="29"/>
      <c r="K241" s="29"/>
      <c r="L241" s="29"/>
    </row>
    <row r="242" spans="5:12">
      <c r="E242" s="102"/>
      <c r="F242" s="102"/>
      <c r="G242" s="29"/>
      <c r="H242" s="29"/>
      <c r="I242" s="29"/>
      <c r="J242" s="29"/>
      <c r="K242" s="29"/>
      <c r="L242" s="29"/>
    </row>
    <row r="243" spans="5:12">
      <c r="E243" s="102"/>
      <c r="F243" s="102"/>
      <c r="G243" s="29"/>
      <c r="H243" s="29"/>
      <c r="I243" s="29"/>
      <c r="J243" s="29"/>
      <c r="K243" s="29"/>
      <c r="L243" s="29"/>
    </row>
    <row r="244" spans="5:12">
      <c r="E244" s="102"/>
      <c r="F244" s="102"/>
      <c r="G244" s="29"/>
      <c r="H244" s="29"/>
      <c r="I244" s="29"/>
      <c r="J244" s="29"/>
      <c r="K244" s="29"/>
      <c r="L244" s="29"/>
    </row>
    <row r="245" spans="5:12">
      <c r="E245" s="102"/>
      <c r="F245" s="102"/>
      <c r="G245" s="29"/>
      <c r="H245" s="29"/>
      <c r="I245" s="29"/>
      <c r="J245" s="29"/>
      <c r="K245" s="29"/>
      <c r="L245" s="29"/>
    </row>
    <row r="246" spans="5:12">
      <c r="E246" s="102"/>
      <c r="F246" s="102"/>
      <c r="G246" s="29"/>
      <c r="H246" s="29"/>
      <c r="I246" s="29"/>
      <c r="J246" s="29"/>
      <c r="K246" s="29"/>
      <c r="L246" s="29"/>
    </row>
    <row r="247" spans="5:12">
      <c r="E247" s="102"/>
      <c r="F247" s="102"/>
      <c r="G247" s="29"/>
      <c r="H247" s="29"/>
      <c r="I247" s="29"/>
      <c r="J247" s="29"/>
      <c r="K247" s="29"/>
      <c r="L247" s="29"/>
    </row>
    <row r="248" spans="5:12">
      <c r="E248" s="102"/>
      <c r="F248" s="102"/>
      <c r="G248" s="29"/>
      <c r="H248" s="29"/>
      <c r="I248" s="29"/>
      <c r="J248" s="29"/>
      <c r="K248" s="29"/>
      <c r="L248" s="29"/>
    </row>
    <row r="249" spans="5:12">
      <c r="E249" s="102"/>
      <c r="F249" s="102"/>
      <c r="G249" s="29"/>
      <c r="H249" s="29"/>
      <c r="I249" s="29"/>
      <c r="J249" s="29"/>
      <c r="K249" s="29"/>
      <c r="L249" s="29"/>
    </row>
    <row r="250" spans="5:12">
      <c r="E250" s="102"/>
      <c r="F250" s="102"/>
      <c r="G250" s="29"/>
      <c r="H250" s="29"/>
      <c r="I250" s="29"/>
      <c r="J250" s="29"/>
      <c r="K250" s="29"/>
      <c r="L250" s="29"/>
    </row>
    <row r="251" spans="5:12">
      <c r="E251" s="102"/>
      <c r="F251" s="102"/>
      <c r="G251" s="29"/>
      <c r="H251" s="29"/>
      <c r="I251" s="29"/>
      <c r="J251" s="29"/>
      <c r="K251" s="29"/>
      <c r="L251" s="29"/>
    </row>
    <row r="252" spans="5:12">
      <c r="E252" s="102"/>
      <c r="F252" s="102"/>
      <c r="G252" s="29"/>
      <c r="H252" s="29"/>
      <c r="I252" s="29"/>
      <c r="J252" s="29"/>
      <c r="K252" s="29"/>
      <c r="L252" s="29"/>
    </row>
    <row r="253" spans="5:12">
      <c r="E253" s="102"/>
      <c r="F253" s="102"/>
      <c r="G253" s="29"/>
      <c r="H253" s="29"/>
      <c r="I253" s="29"/>
      <c r="J253" s="29"/>
      <c r="K253" s="29"/>
      <c r="L253" s="29"/>
    </row>
    <row r="254" spans="5:12">
      <c r="E254" s="102"/>
      <c r="F254" s="102"/>
      <c r="G254" s="29"/>
      <c r="H254" s="29"/>
      <c r="I254" s="29"/>
      <c r="J254" s="29"/>
      <c r="K254" s="29"/>
      <c r="L254" s="29"/>
    </row>
    <row r="255" spans="5:12">
      <c r="E255" s="102"/>
      <c r="F255" s="102"/>
      <c r="G255" s="29"/>
      <c r="H255" s="29"/>
      <c r="I255" s="29"/>
      <c r="J255" s="29"/>
      <c r="K255" s="29"/>
      <c r="L255" s="29"/>
    </row>
    <row r="256" spans="5:12">
      <c r="E256" s="102"/>
      <c r="F256" s="102"/>
      <c r="G256" s="29"/>
      <c r="H256" s="29"/>
      <c r="I256" s="29"/>
      <c r="J256" s="29"/>
      <c r="K256" s="29"/>
      <c r="L256" s="29"/>
    </row>
    <row r="257" spans="5:12">
      <c r="E257" s="102"/>
      <c r="F257" s="102"/>
      <c r="G257" s="29"/>
      <c r="H257" s="29"/>
      <c r="I257" s="29"/>
      <c r="J257" s="29"/>
      <c r="K257" s="29"/>
      <c r="L257" s="29"/>
    </row>
    <row r="258" spans="5:12">
      <c r="E258" s="102"/>
      <c r="F258" s="102"/>
      <c r="G258" s="29"/>
      <c r="H258" s="29"/>
      <c r="I258" s="29"/>
      <c r="J258" s="29"/>
      <c r="K258" s="29"/>
      <c r="L258" s="29"/>
    </row>
    <row r="259" spans="5:12">
      <c r="E259" s="102"/>
      <c r="F259" s="102"/>
      <c r="G259" s="29"/>
      <c r="H259" s="29"/>
      <c r="I259" s="29"/>
      <c r="J259" s="29"/>
      <c r="K259" s="29"/>
      <c r="L259" s="29"/>
    </row>
    <row r="260" spans="5:12">
      <c r="E260" s="102"/>
      <c r="F260" s="102"/>
      <c r="G260" s="29"/>
      <c r="H260" s="29"/>
      <c r="I260" s="29"/>
      <c r="J260" s="29"/>
      <c r="K260" s="29"/>
      <c r="L260" s="29"/>
    </row>
    <row r="261" spans="5:12">
      <c r="E261" s="102"/>
      <c r="F261" s="102"/>
      <c r="G261" s="29"/>
      <c r="H261" s="29"/>
      <c r="I261" s="29"/>
      <c r="J261" s="29"/>
      <c r="K261" s="29"/>
      <c r="L261" s="29"/>
    </row>
    <row r="262" spans="5:12">
      <c r="E262" s="102"/>
      <c r="F262" s="102"/>
      <c r="G262" s="29"/>
      <c r="H262" s="29"/>
      <c r="I262" s="29"/>
      <c r="J262" s="29"/>
      <c r="K262" s="29"/>
      <c r="L262" s="29"/>
    </row>
    <row r="263" spans="5:12">
      <c r="E263" s="102"/>
      <c r="F263" s="102"/>
      <c r="G263" s="29"/>
      <c r="H263" s="29"/>
      <c r="I263" s="29"/>
      <c r="J263" s="29"/>
      <c r="K263" s="29"/>
      <c r="L263" s="29"/>
    </row>
    <row r="264" spans="5:12">
      <c r="E264" s="102"/>
      <c r="F264" s="102"/>
      <c r="G264" s="29"/>
      <c r="H264" s="29"/>
      <c r="I264" s="29"/>
      <c r="J264" s="29"/>
      <c r="K264" s="29"/>
      <c r="L264" s="29"/>
    </row>
    <row r="265" spans="5:12">
      <c r="E265" s="102"/>
      <c r="F265" s="102"/>
      <c r="G265" s="29"/>
      <c r="H265" s="29"/>
      <c r="I265" s="29"/>
      <c r="J265" s="29"/>
      <c r="K265" s="29"/>
      <c r="L265" s="29"/>
    </row>
    <row r="266" spans="5:12">
      <c r="E266" s="102"/>
      <c r="F266" s="102"/>
      <c r="G266" s="29"/>
      <c r="H266" s="29"/>
      <c r="I266" s="29"/>
      <c r="J266" s="29"/>
      <c r="K266" s="29"/>
      <c r="L266" s="29"/>
    </row>
    <row r="267" spans="5:12">
      <c r="E267" s="102"/>
      <c r="F267" s="102"/>
      <c r="G267" s="29"/>
      <c r="H267" s="29"/>
      <c r="I267" s="29"/>
      <c r="J267" s="29"/>
      <c r="K267" s="29"/>
      <c r="L267" s="29"/>
    </row>
    <row r="268" spans="5:12">
      <c r="E268" s="102"/>
      <c r="F268" s="102"/>
      <c r="G268" s="29"/>
      <c r="H268" s="29"/>
      <c r="I268" s="29"/>
      <c r="J268" s="29"/>
      <c r="K268" s="29"/>
      <c r="L268" s="29"/>
    </row>
    <row r="269" spans="5:12">
      <c r="E269" s="102"/>
      <c r="F269" s="102"/>
      <c r="G269" s="29"/>
      <c r="H269" s="29"/>
      <c r="I269" s="29"/>
      <c r="J269" s="29"/>
      <c r="K269" s="29"/>
      <c r="L269" s="29"/>
    </row>
    <row r="270" spans="5:12">
      <c r="E270" s="102"/>
      <c r="F270" s="102"/>
      <c r="G270" s="29"/>
      <c r="H270" s="29"/>
      <c r="I270" s="29"/>
      <c r="J270" s="29"/>
      <c r="K270" s="29"/>
      <c r="L270" s="29"/>
    </row>
    <row r="271" spans="5:12">
      <c r="E271" s="102"/>
      <c r="F271" s="102"/>
      <c r="G271" s="29"/>
      <c r="H271" s="29"/>
      <c r="I271" s="29"/>
      <c r="J271" s="29"/>
      <c r="K271" s="29"/>
      <c r="L271" s="29"/>
    </row>
    <row r="272" spans="5:12">
      <c r="E272" s="102"/>
      <c r="F272" s="102"/>
      <c r="G272" s="29"/>
      <c r="H272" s="29"/>
      <c r="I272" s="29"/>
      <c r="J272" s="29"/>
      <c r="K272" s="29"/>
      <c r="L272" s="29"/>
    </row>
    <row r="273" spans="5:12">
      <c r="E273" s="102"/>
      <c r="F273" s="102"/>
      <c r="G273" s="29"/>
      <c r="H273" s="29"/>
      <c r="I273" s="29"/>
      <c r="J273" s="29"/>
      <c r="K273" s="29"/>
      <c r="L273" s="29"/>
    </row>
    <row r="274" spans="5:12">
      <c r="E274" s="102"/>
      <c r="F274" s="102"/>
      <c r="G274" s="29"/>
      <c r="H274" s="29"/>
      <c r="I274" s="29"/>
      <c r="J274" s="29"/>
      <c r="K274" s="29"/>
      <c r="L274" s="29"/>
    </row>
    <row r="275" spans="5:12">
      <c r="E275" s="102"/>
      <c r="F275" s="102"/>
      <c r="G275" s="29"/>
      <c r="H275" s="29"/>
      <c r="I275" s="29"/>
      <c r="J275" s="29"/>
      <c r="K275" s="29"/>
      <c r="L275" s="29"/>
    </row>
    <row r="276" spans="5:12">
      <c r="E276" s="102"/>
      <c r="F276" s="102"/>
      <c r="G276" s="29"/>
      <c r="H276" s="29"/>
      <c r="I276" s="29"/>
      <c r="J276" s="29"/>
      <c r="K276" s="29"/>
      <c r="L276" s="29"/>
    </row>
    <row r="277" spans="5:12">
      <c r="E277" s="102"/>
      <c r="F277" s="102"/>
      <c r="G277" s="29"/>
      <c r="H277" s="29"/>
      <c r="I277" s="29"/>
      <c r="J277" s="29"/>
      <c r="K277" s="29"/>
      <c r="L277" s="29"/>
    </row>
    <row r="278" spans="5:12">
      <c r="E278" s="102"/>
      <c r="F278" s="102"/>
      <c r="G278" s="29"/>
      <c r="H278" s="29"/>
      <c r="I278" s="29"/>
      <c r="J278" s="29"/>
      <c r="K278" s="29"/>
      <c r="L278" s="29"/>
    </row>
    <row r="279" spans="5:12">
      <c r="E279" s="102"/>
      <c r="F279" s="102"/>
      <c r="G279" s="29"/>
      <c r="H279" s="29"/>
      <c r="I279" s="29"/>
      <c r="J279" s="29"/>
      <c r="K279" s="29"/>
      <c r="L279" s="29"/>
    </row>
    <row r="280" spans="5:12">
      <c r="E280" s="102"/>
      <c r="F280" s="102"/>
      <c r="G280" s="29"/>
      <c r="H280" s="29"/>
      <c r="I280" s="29"/>
      <c r="J280" s="29"/>
      <c r="K280" s="29"/>
      <c r="L280" s="29"/>
    </row>
    <row r="281" spans="5:12">
      <c r="E281" s="102"/>
      <c r="F281" s="102"/>
      <c r="G281" s="29"/>
      <c r="H281" s="29"/>
      <c r="I281" s="29"/>
      <c r="J281" s="29"/>
      <c r="K281" s="29"/>
      <c r="L281" s="29"/>
    </row>
    <row r="282" spans="5:12">
      <c r="E282" s="102"/>
      <c r="F282" s="102"/>
      <c r="G282" s="29"/>
      <c r="H282" s="29"/>
      <c r="I282" s="29"/>
      <c r="J282" s="29"/>
      <c r="K282" s="29"/>
      <c r="L282" s="29"/>
    </row>
    <row r="283" spans="5:12">
      <c r="E283" s="102"/>
      <c r="F283" s="102"/>
      <c r="G283" s="29"/>
      <c r="H283" s="29"/>
      <c r="I283" s="29"/>
      <c r="J283" s="29"/>
      <c r="K283" s="29"/>
      <c r="L283" s="29"/>
    </row>
    <row r="284" spans="5:12">
      <c r="E284" s="102"/>
      <c r="F284" s="102"/>
      <c r="G284" s="29"/>
      <c r="H284" s="29"/>
      <c r="I284" s="29"/>
      <c r="J284" s="29"/>
      <c r="K284" s="29"/>
      <c r="L284" s="29"/>
    </row>
    <row r="285" spans="5:12">
      <c r="E285" s="102"/>
      <c r="F285" s="102"/>
      <c r="G285" s="29"/>
      <c r="H285" s="29"/>
      <c r="I285" s="29"/>
      <c r="J285" s="29"/>
      <c r="K285" s="29"/>
      <c r="L285" s="29"/>
    </row>
    <row r="286" spans="5:12">
      <c r="E286" s="102"/>
      <c r="F286" s="102"/>
      <c r="G286" s="29"/>
      <c r="H286" s="29"/>
      <c r="I286" s="29"/>
      <c r="J286" s="29"/>
      <c r="K286" s="29"/>
      <c r="L286" s="29"/>
    </row>
    <row r="287" spans="5:12">
      <c r="E287" s="102"/>
      <c r="F287" s="102"/>
      <c r="G287" s="29"/>
      <c r="H287" s="29"/>
      <c r="I287" s="29"/>
      <c r="J287" s="29"/>
      <c r="K287" s="29"/>
      <c r="L287" s="29"/>
    </row>
    <row r="288" spans="5:12">
      <c r="E288" s="102"/>
      <c r="F288" s="102"/>
      <c r="G288" s="29"/>
      <c r="H288" s="29"/>
      <c r="I288" s="29"/>
      <c r="J288" s="29"/>
      <c r="K288" s="29"/>
      <c r="L288" s="29"/>
    </row>
    <row r="289" spans="5:12">
      <c r="E289" s="102"/>
      <c r="F289" s="102"/>
      <c r="G289" s="29"/>
      <c r="H289" s="29"/>
      <c r="I289" s="29"/>
      <c r="J289" s="29"/>
      <c r="K289" s="29"/>
      <c r="L289" s="29"/>
    </row>
    <row r="290" spans="5:12">
      <c r="E290" s="102"/>
      <c r="F290" s="102"/>
      <c r="G290" s="29"/>
      <c r="H290" s="29"/>
      <c r="I290" s="29"/>
      <c r="J290" s="29"/>
      <c r="K290" s="29"/>
      <c r="L290" s="29"/>
    </row>
    <row r="291" spans="5:12">
      <c r="E291" s="102"/>
      <c r="F291" s="102"/>
      <c r="G291" s="29"/>
      <c r="H291" s="29"/>
      <c r="I291" s="29"/>
      <c r="J291" s="29"/>
      <c r="K291" s="29"/>
      <c r="L291" s="29"/>
    </row>
    <row r="292" spans="5:12">
      <c r="E292" s="102"/>
      <c r="F292" s="102"/>
      <c r="G292" s="29"/>
      <c r="H292" s="29"/>
      <c r="I292" s="29"/>
      <c r="J292" s="29"/>
      <c r="K292" s="29"/>
      <c r="L292" s="29"/>
    </row>
    <row r="293" spans="5:12">
      <c r="E293" s="102"/>
      <c r="F293" s="102"/>
      <c r="G293" s="29"/>
      <c r="H293" s="29"/>
      <c r="I293" s="29"/>
      <c r="J293" s="29"/>
      <c r="K293" s="29"/>
      <c r="L293" s="29"/>
    </row>
    <row r="294" spans="5:12">
      <c r="E294" s="102"/>
      <c r="F294" s="102"/>
      <c r="G294" s="29"/>
      <c r="H294" s="29"/>
      <c r="I294" s="29"/>
      <c r="J294" s="29"/>
      <c r="K294" s="29"/>
      <c r="L294" s="29"/>
    </row>
    <row r="295" spans="5:12">
      <c r="E295" s="102"/>
      <c r="F295" s="102"/>
      <c r="G295" s="29"/>
      <c r="H295" s="29"/>
      <c r="I295" s="29"/>
      <c r="J295" s="29"/>
      <c r="K295" s="29"/>
      <c r="L295" s="29"/>
    </row>
    <row r="296" spans="5:12">
      <c r="E296" s="102"/>
      <c r="F296" s="102"/>
      <c r="G296" s="29"/>
      <c r="H296" s="29"/>
      <c r="I296" s="29"/>
      <c r="J296" s="29"/>
      <c r="K296" s="29"/>
      <c r="L296" s="29"/>
    </row>
    <row r="297" spans="5:12">
      <c r="E297" s="102"/>
      <c r="F297" s="102"/>
      <c r="G297" s="29"/>
      <c r="H297" s="29"/>
      <c r="I297" s="29"/>
      <c r="J297" s="29"/>
      <c r="K297" s="29"/>
      <c r="L297" s="29"/>
    </row>
    <row r="298" spans="5:12">
      <c r="E298" s="102"/>
      <c r="F298" s="102"/>
      <c r="G298" s="29"/>
      <c r="H298" s="29"/>
      <c r="I298" s="29"/>
      <c r="J298" s="29"/>
      <c r="K298" s="29"/>
      <c r="L298" s="29"/>
    </row>
    <row r="299" spans="5:12">
      <c r="E299" s="102"/>
      <c r="F299" s="102"/>
      <c r="G299" s="29"/>
      <c r="H299" s="29"/>
      <c r="I299" s="29"/>
      <c r="J299" s="29"/>
      <c r="K299" s="29"/>
      <c r="L299" s="29"/>
    </row>
    <row r="300" spans="5:12">
      <c r="E300" s="102"/>
      <c r="F300" s="102"/>
      <c r="G300" s="29"/>
      <c r="H300" s="29"/>
      <c r="I300" s="29"/>
      <c r="J300" s="29"/>
      <c r="K300" s="29"/>
      <c r="L300" s="29"/>
    </row>
    <row r="301" spans="5:12">
      <c r="E301" s="102"/>
      <c r="F301" s="102"/>
      <c r="G301" s="29"/>
      <c r="H301" s="29"/>
      <c r="I301" s="29"/>
      <c r="J301" s="29"/>
      <c r="K301" s="29"/>
      <c r="L301" s="29"/>
    </row>
    <row r="302" spans="5:12">
      <c r="E302" s="102"/>
      <c r="F302" s="102"/>
      <c r="G302" s="29"/>
      <c r="H302" s="29"/>
      <c r="I302" s="29"/>
      <c r="J302" s="29"/>
      <c r="K302" s="29"/>
      <c r="L302" s="29"/>
    </row>
    <row r="303" spans="5:12">
      <c r="E303" s="102"/>
      <c r="F303" s="102"/>
      <c r="G303" s="29"/>
      <c r="H303" s="29"/>
      <c r="I303" s="29"/>
      <c r="J303" s="29"/>
      <c r="K303" s="29"/>
      <c r="L303" s="29"/>
    </row>
    <row r="304" spans="5:12">
      <c r="E304" s="102"/>
      <c r="F304" s="102"/>
      <c r="G304" s="29"/>
      <c r="H304" s="29"/>
      <c r="I304" s="29"/>
      <c r="J304" s="29"/>
      <c r="K304" s="29"/>
      <c r="L304" s="29"/>
    </row>
    <row r="305" spans="5:12">
      <c r="E305" s="102"/>
      <c r="F305" s="102"/>
      <c r="G305" s="29"/>
      <c r="H305" s="29"/>
      <c r="I305" s="29"/>
      <c r="J305" s="29"/>
      <c r="K305" s="29"/>
      <c r="L305" s="29"/>
    </row>
    <row r="306" spans="5:12">
      <c r="E306" s="102"/>
      <c r="F306" s="102"/>
      <c r="G306" s="29"/>
      <c r="H306" s="29"/>
      <c r="I306" s="29"/>
      <c r="J306" s="29"/>
      <c r="K306" s="29"/>
      <c r="L306" s="29"/>
    </row>
    <row r="307" spans="5:12">
      <c r="E307" s="102"/>
      <c r="F307" s="102"/>
      <c r="G307" s="29"/>
      <c r="H307" s="29"/>
      <c r="I307" s="29"/>
      <c r="J307" s="29"/>
      <c r="K307" s="29"/>
      <c r="L307" s="29"/>
    </row>
    <row r="308" spans="5:12">
      <c r="E308" s="102"/>
      <c r="F308" s="102"/>
      <c r="G308" s="29"/>
      <c r="H308" s="29"/>
      <c r="I308" s="29"/>
      <c r="J308" s="29"/>
      <c r="K308" s="29"/>
      <c r="L308" s="29"/>
    </row>
    <row r="309" spans="5:12">
      <c r="E309" s="102"/>
      <c r="F309" s="102"/>
      <c r="G309" s="29"/>
      <c r="H309" s="29"/>
      <c r="I309" s="29"/>
      <c r="J309" s="29"/>
      <c r="K309" s="29"/>
      <c r="L309" s="29"/>
    </row>
    <row r="310" spans="5:12">
      <c r="E310" s="102"/>
      <c r="F310" s="102"/>
      <c r="G310" s="29"/>
      <c r="H310" s="29"/>
      <c r="I310" s="29"/>
      <c r="J310" s="29"/>
      <c r="K310" s="29"/>
      <c r="L310" s="29"/>
    </row>
    <row r="311" spans="5:12">
      <c r="E311" s="102"/>
      <c r="F311" s="102"/>
      <c r="G311" s="29"/>
      <c r="H311" s="29"/>
      <c r="I311" s="29"/>
      <c r="J311" s="29"/>
      <c r="K311" s="29"/>
      <c r="L311" s="29"/>
    </row>
    <row r="312" spans="5:12">
      <c r="E312" s="102"/>
      <c r="F312" s="102"/>
      <c r="G312" s="29"/>
      <c r="H312" s="29"/>
      <c r="I312" s="29"/>
      <c r="J312" s="29"/>
      <c r="K312" s="29"/>
      <c r="L312" s="29"/>
    </row>
    <row r="313" spans="5:12">
      <c r="E313" s="102"/>
      <c r="F313" s="102"/>
      <c r="G313" s="29"/>
      <c r="H313" s="29"/>
      <c r="I313" s="29"/>
      <c r="J313" s="29"/>
      <c r="K313" s="29"/>
      <c r="L313" s="29"/>
    </row>
    <row r="314" spans="5:12">
      <c r="E314" s="102"/>
      <c r="F314" s="102"/>
      <c r="G314" s="29"/>
      <c r="H314" s="29"/>
      <c r="I314" s="29"/>
      <c r="J314" s="29"/>
      <c r="K314" s="29"/>
      <c r="L314" s="29"/>
    </row>
    <row r="315" spans="5:12">
      <c r="E315" s="102"/>
      <c r="F315" s="102"/>
      <c r="G315" s="29"/>
      <c r="H315" s="29"/>
      <c r="I315" s="29"/>
      <c r="J315" s="29"/>
      <c r="K315" s="29"/>
      <c r="L315" s="29"/>
    </row>
    <row r="316" spans="5:12">
      <c r="E316" s="102"/>
      <c r="F316" s="102"/>
      <c r="G316" s="29"/>
      <c r="H316" s="29"/>
      <c r="I316" s="29"/>
      <c r="J316" s="29"/>
      <c r="K316" s="29"/>
      <c r="L316" s="29"/>
    </row>
  </sheetData>
  <mergeCells count="21">
    <mergeCell ref="A47:B47"/>
    <mergeCell ref="G12:I12"/>
    <mergeCell ref="J12:L12"/>
    <mergeCell ref="A13:B14"/>
    <mergeCell ref="C13:C14"/>
    <mergeCell ref="D13:D14"/>
    <mergeCell ref="E13:E14"/>
    <mergeCell ref="F13:F14"/>
    <mergeCell ref="G13:G14"/>
    <mergeCell ref="H13:H14"/>
    <mergeCell ref="I13:I14"/>
    <mergeCell ref="J13:J14"/>
    <mergeCell ref="K13:K14"/>
    <mergeCell ref="L13:L14"/>
    <mergeCell ref="A15:B15"/>
    <mergeCell ref="A40:B40"/>
    <mergeCell ref="A61:B61"/>
    <mergeCell ref="A75:B75"/>
    <mergeCell ref="A77:B77"/>
    <mergeCell ref="A83:B83"/>
    <mergeCell ref="A89:B89"/>
  </mergeCells>
  <pageMargins left="0.7" right="0.7" top="0.75" bottom="0.75" header="0.3" footer="0.3"/>
  <pageSetup paperSize="0" orientation="portrait" horizontalDpi="0" verticalDpi="0" copie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1</vt:i4>
      </vt:variant>
    </vt:vector>
  </HeadingPairs>
  <TitlesOfParts>
    <vt:vector size="8" baseType="lpstr">
      <vt:lpstr>PAGADO</vt:lpstr>
      <vt:lpstr>DEVENGADO</vt:lpstr>
      <vt:lpstr>STOCK A MARZO</vt:lpstr>
      <vt:lpstr>PROYECCIÓN 2025</vt:lpstr>
      <vt:lpstr>STOCK A JUNIO</vt:lpstr>
      <vt:lpstr>STOCK A SEPTIEMBRE</vt:lpstr>
      <vt:lpstr>STOCK A DICIEMBRE</vt:lpstr>
      <vt:lpstr>'STOCK A JUNIO'!Área_de_impresión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Lucas Gay</dc:creator>
  <cp:lastModifiedBy>Agostina Perrig</cp:lastModifiedBy>
  <cp:lastPrinted>2025-07-30T14:31:31Z</cp:lastPrinted>
  <dcterms:created xsi:type="dcterms:W3CDTF">2024-02-02T14:45:17Z</dcterms:created>
  <dcterms:modified xsi:type="dcterms:W3CDTF">2025-07-30T14:31:54Z</dcterms:modified>
</cp:coreProperties>
</file>