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DEUDA Y CRÉDITO PÚBLICO\30 - Responsabilidad Fiscal\2023\2023 - Presentación Presupuesto\"/>
    </mc:Choice>
  </mc:AlternateContent>
  <xr:revisionPtr revIDLastSave="0" documentId="13_ncr:1_{1BB73209-3C00-418D-A632-E61E087319B7}" xr6:coauthVersionLast="47" xr6:coauthVersionMax="47" xr10:uidLastSave="{00000000-0000-0000-0000-000000000000}"/>
  <bookViews>
    <workbookView xWindow="-120" yWindow="-120" windowWidth="29040" windowHeight="15720" xr2:uid="{5A77952C-16E5-4238-9545-B3396EE0BD55}"/>
  </bookViews>
  <sheets>
    <sheet name="EMPRESAS DEL ESTADO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5" i="1" l="1"/>
  <c r="F64" i="1"/>
  <c r="F69" i="1"/>
  <c r="F75" i="1"/>
  <c r="F72" i="1"/>
  <c r="F67" i="1"/>
  <c r="B67" i="1"/>
  <c r="C67" i="1"/>
  <c r="D67" i="1"/>
  <c r="E67" i="1"/>
  <c r="D20" i="1"/>
  <c r="C20" i="1"/>
  <c r="C24" i="1"/>
  <c r="B45" i="1"/>
  <c r="B44" i="1" s="1"/>
  <c r="F44" i="1" s="1"/>
  <c r="F31" i="1"/>
  <c r="F32" i="1"/>
  <c r="F33" i="1"/>
  <c r="F34" i="1"/>
  <c r="F35" i="1"/>
  <c r="F36" i="1"/>
  <c r="F37" i="1"/>
  <c r="F38" i="1"/>
  <c r="F39" i="1"/>
  <c r="F40" i="1"/>
  <c r="C29" i="1"/>
  <c r="C56" i="1" s="1"/>
  <c r="C30" i="1"/>
  <c r="D30" i="1"/>
  <c r="D29" i="1" s="1"/>
  <c r="D56" i="1" s="1"/>
  <c r="E30" i="1"/>
  <c r="E29" i="1" s="1"/>
  <c r="E56" i="1" s="1"/>
  <c r="B30" i="1"/>
  <c r="B29" i="1" s="1"/>
  <c r="B56" i="1" s="1"/>
  <c r="E20" i="1"/>
  <c r="E16" i="1" s="1"/>
  <c r="E54" i="1" s="1"/>
  <c r="D16" i="1"/>
  <c r="D54" i="1" s="1"/>
  <c r="B20" i="1"/>
  <c r="D24" i="1"/>
  <c r="E24" i="1"/>
  <c r="B24" i="1"/>
  <c r="E72" i="1"/>
  <c r="D72" i="1"/>
  <c r="C72" i="1"/>
  <c r="B72" i="1"/>
  <c r="E49" i="1"/>
  <c r="D49" i="1"/>
  <c r="C49" i="1"/>
  <c r="B49" i="1"/>
  <c r="F49" i="1" s="1"/>
  <c r="E44" i="1"/>
  <c r="D44" i="1"/>
  <c r="C44" i="1"/>
  <c r="B58" i="1" l="1"/>
  <c r="F56" i="1"/>
  <c r="E60" i="1"/>
  <c r="D60" i="1"/>
  <c r="F30" i="1"/>
  <c r="F24" i="1"/>
  <c r="F29" i="1"/>
  <c r="F20" i="1"/>
  <c r="F16" i="1" s="1"/>
  <c r="C16" i="1"/>
  <c r="C42" i="1" s="1"/>
  <c r="C58" i="1"/>
  <c r="B16" i="1"/>
  <c r="E58" i="1"/>
  <c r="E64" i="1" s="1"/>
  <c r="D58" i="1"/>
  <c r="D64" i="1" s="1"/>
  <c r="D42" i="1"/>
  <c r="D65" i="1"/>
  <c r="E42" i="1"/>
  <c r="C54" i="1" l="1"/>
  <c r="B54" i="1"/>
  <c r="B42" i="1"/>
  <c r="F42" i="1" s="1"/>
  <c r="F58" i="1"/>
  <c r="F54" i="1"/>
  <c r="C60" i="1"/>
  <c r="E65" i="1"/>
  <c r="B60" i="1" l="1"/>
  <c r="B65" i="1" s="1"/>
  <c r="B64" i="1"/>
  <c r="C64" i="1"/>
  <c r="C65" i="1"/>
  <c r="F60" i="1" l="1"/>
</calcChain>
</file>

<file path=xl/sharedStrings.xml><?xml version="1.0" encoding="utf-8"?>
<sst xmlns="http://schemas.openxmlformats.org/spreadsheetml/2006/main" count="60" uniqueCount="59">
  <si>
    <t>Anexa al Art. 10</t>
  </si>
  <si>
    <t>CAIF - CUENTA AHORRO - INVERSIÓN – FINANCIAMIENTO</t>
  </si>
  <si>
    <t>CONCEPTO</t>
  </si>
  <si>
    <t>EMPRESAS Y SOCIEDADES DEL ESTADO</t>
  </si>
  <si>
    <t>S.P.S.E</t>
  </si>
  <si>
    <t>DISTRIGAS S.A.</t>
  </si>
  <si>
    <t>FO.MI.CRUZ S.E.</t>
  </si>
  <si>
    <t>CEMENT. P. TRUNCADO S.A.C.P.E.M.</t>
  </si>
  <si>
    <t>I) INGRESOS CORRIENTES</t>
  </si>
  <si>
    <t>- Ingresos Tributarios</t>
  </si>
  <si>
    <t>- Aportes y Contribuciones a la Seguridad Social</t>
  </si>
  <si>
    <t xml:space="preserve"> - Ingresos No Tributarios</t>
  </si>
  <si>
    <t xml:space="preserve"> - Ingresos de Operación</t>
  </si>
  <si>
    <t>- Transferencias Corrientes</t>
  </si>
  <si>
    <t>- Superávit Operativo Empresas Públicas</t>
  </si>
  <si>
    <t>II) GASTOS CORRIENTES</t>
  </si>
  <si>
    <t xml:space="preserve"> - Gastos de Operación</t>
  </si>
  <si>
    <t>- Intereses y Otras Rentas de la Propiedad</t>
  </si>
  <si>
    <t>- Prestaciones de la Seguridad Social</t>
  </si>
  <si>
    <t>- Impuestos Directos</t>
  </si>
  <si>
    <t>- Otras Perdidas</t>
  </si>
  <si>
    <t>- Déficit Operativo Empresas Públicas</t>
  </si>
  <si>
    <t>III) RESULTADO ECONOMICO AHORRO/DESAHORRO (I-II)</t>
  </si>
  <si>
    <t>IV) RECURSOS DE CAPITAL</t>
  </si>
  <si>
    <t>- Recursos Propios de Capital</t>
  </si>
  <si>
    <t>- Disminución de la Inversión Financiera</t>
  </si>
  <si>
    <t>V) GASTOS DE CAPITAL</t>
  </si>
  <si>
    <t>- Inversión Real Directa</t>
  </si>
  <si>
    <t>- Transferencias de Capital</t>
  </si>
  <si>
    <t>- Inversión Financiera</t>
  </si>
  <si>
    <t>VI) TOTAL RECURSOS (I+IV)</t>
  </si>
  <si>
    <t>VII) TOTAL GASTOS (II+V)</t>
  </si>
  <si>
    <t>VIII) TOTAL GASTOS PRIMARIOS</t>
  </si>
  <si>
    <t>IX) RESULTADO FINANCIERO
 ANTES  DE CONTRIBUCIONES (VI-VII)</t>
  </si>
  <si>
    <t>X) CONTRIBUCIONES FIGURATIVAS</t>
  </si>
  <si>
    <t>XI) GASTOS FIGURATIVOS</t>
  </si>
  <si>
    <t>XII) RESULTADO PRIMARIO (VI +VIII+X-XI)</t>
  </si>
  <si>
    <t>XIII) RESULTADO FINANCIERO (IX+X-XI)</t>
  </si>
  <si>
    <t>XIV) FUENTES FINANCIERAS</t>
  </si>
  <si>
    <t>Disminución de la Inversión Financiera</t>
  </si>
  <si>
    <t>Endeudamiento Público e Incremento de otros Pasivos</t>
  </si>
  <si>
    <t>Contribuciones Figurativas para Aplicaciones Financieras</t>
  </si>
  <si>
    <t>XV) APLICACIONES FINANCIERAS</t>
  </si>
  <si>
    <t>Inversión Financiera</t>
  </si>
  <si>
    <t>Amortización de Deudas y Disminución de otros Pasivos</t>
  </si>
  <si>
    <t>Gastos Figurativos para Aplicaciones Financieras</t>
  </si>
  <si>
    <t xml:space="preserve">EMPRESAS Y SOCIEDADES DEL ESTADO </t>
  </si>
  <si>
    <t>TOTAL</t>
  </si>
  <si>
    <t xml:space="preserve"> PRESUPUESTO 2023</t>
  </si>
  <si>
    <t xml:space="preserve">          - Ventas de Bienes y Servicios</t>
  </si>
  <si>
    <t xml:space="preserve">          - Rentas de la Propiedad</t>
  </si>
  <si>
    <t xml:space="preserve">         - Tesoro Provincial</t>
  </si>
  <si>
    <t xml:space="preserve">         - Otros</t>
  </si>
  <si>
    <t xml:space="preserve">          - Otros ingreso de Operación</t>
  </si>
  <si>
    <t xml:space="preserve">                - Remuneraciones</t>
  </si>
  <si>
    <t xml:space="preserve">                - Otros Gastos de Operación</t>
  </si>
  <si>
    <t>- Impuesto Indirectos</t>
  </si>
  <si>
    <t xml:space="preserve">                - Bienes y servicios</t>
  </si>
  <si>
    <t xml:space="preserve">          -  Transferencias de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</si>
</sst>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7" fillId="0" borderId="0" xfId="0" applyFont="1"/>
    <xf numFmtId="0" fontId="8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3" fontId="10" fillId="0" borderId="14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 vertical="center" wrapText="1"/>
    </xf>
    <xf numFmtId="0" fontId="8" fillId="0" borderId="15" xfId="0" applyFont="1" applyBorder="1" applyAlignment="1">
      <alignment horizontal="left" vertical="center" wrapText="1"/>
    </xf>
    <xf numFmtId="3" fontId="3" fillId="0" borderId="15" xfId="0" applyNumberFormat="1" applyFont="1" applyBorder="1" applyAlignment="1">
      <alignment horizontal="right" vertical="center" wrapText="1"/>
    </xf>
    <xf numFmtId="0" fontId="6" fillId="0" borderId="9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3" fontId="3" fillId="0" borderId="16" xfId="0" applyNumberFormat="1" applyFont="1" applyBorder="1" applyAlignment="1">
      <alignment horizontal="right" vertical="center" wrapText="1"/>
    </xf>
    <xf numFmtId="3" fontId="10" fillId="0" borderId="17" xfId="0" applyNumberFormat="1" applyFont="1" applyBorder="1" applyAlignment="1">
      <alignment horizontal="right"/>
    </xf>
    <xf numFmtId="3" fontId="3" fillId="0" borderId="12" xfId="0" applyNumberFormat="1" applyFont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/>
    </xf>
    <xf numFmtId="0" fontId="1" fillId="0" borderId="0" xfId="0" applyFont="1"/>
    <xf numFmtId="0" fontId="8" fillId="0" borderId="1" xfId="0" applyFont="1" applyBorder="1" applyAlignment="1">
      <alignment vertical="center" wrapText="1"/>
    </xf>
    <xf numFmtId="3" fontId="11" fillId="0" borderId="9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2" borderId="15" xfId="0" applyFont="1" applyFill="1" applyBorder="1" applyAlignment="1">
      <alignment horizontal="left" vertical="center" wrapText="1"/>
    </xf>
    <xf numFmtId="3" fontId="3" fillId="2" borderId="15" xfId="0" applyNumberFormat="1" applyFont="1" applyFill="1" applyBorder="1" applyAlignment="1">
      <alignment horizontal="right" vertical="center" wrapText="1"/>
    </xf>
    <xf numFmtId="0" fontId="8" fillId="2" borderId="13" xfId="0" applyFont="1" applyFill="1" applyBorder="1" applyAlignment="1">
      <alignment horizontal="left" vertical="center" wrapText="1"/>
    </xf>
    <xf numFmtId="3" fontId="3" fillId="2" borderId="13" xfId="0" applyNumberFormat="1" applyFont="1" applyFill="1" applyBorder="1" applyAlignment="1">
      <alignment horizontal="right" vertical="center" wrapText="1"/>
    </xf>
    <xf numFmtId="0" fontId="8" fillId="0" borderId="9" xfId="0" quotePrefix="1" applyFont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3" fontId="3" fillId="3" borderId="9" xfId="0" applyNumberFormat="1" applyFont="1" applyFill="1" applyBorder="1" applyAlignment="1">
      <alignment horizontal="right" vertical="center" wrapText="1"/>
    </xf>
    <xf numFmtId="0" fontId="8" fillId="3" borderId="16" xfId="0" applyFont="1" applyFill="1" applyBorder="1" applyAlignment="1">
      <alignment horizontal="left" vertical="center" wrapText="1"/>
    </xf>
    <xf numFmtId="3" fontId="3" fillId="3" borderId="16" xfId="0" applyNumberFormat="1" applyFont="1" applyFill="1" applyBorder="1" applyAlignment="1">
      <alignment horizontal="right" vertical="center" wrapText="1"/>
    </xf>
    <xf numFmtId="0" fontId="8" fillId="2" borderId="16" xfId="0" applyFont="1" applyFill="1" applyBorder="1" applyAlignment="1">
      <alignment horizontal="left" vertical="center" wrapText="1"/>
    </xf>
    <xf numFmtId="3" fontId="3" fillId="2" borderId="16" xfId="0" applyNumberFormat="1" applyFont="1" applyFill="1" applyBorder="1" applyAlignment="1">
      <alignment horizontal="right" vertical="center" wrapText="1"/>
    </xf>
    <xf numFmtId="3" fontId="3" fillId="2" borderId="18" xfId="0" applyNumberFormat="1" applyFont="1" applyFill="1" applyBorder="1" applyAlignment="1">
      <alignment horizontal="righ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3" fontId="12" fillId="2" borderId="18" xfId="0" applyNumberFormat="1" applyFont="1" applyFill="1" applyBorder="1" applyAlignment="1">
      <alignment horizontal="right" vertical="center" wrapText="1"/>
    </xf>
    <xf numFmtId="3" fontId="12" fillId="2" borderId="13" xfId="0" applyNumberFormat="1" applyFont="1" applyFill="1" applyBorder="1" applyAlignment="1">
      <alignment horizontal="right" vertical="center" wrapText="1"/>
    </xf>
    <xf numFmtId="0" fontId="8" fillId="2" borderId="19" xfId="0" applyFont="1" applyFill="1" applyBorder="1" applyAlignment="1">
      <alignment vertical="center" wrapText="1"/>
    </xf>
    <xf numFmtId="3" fontId="3" fillId="2" borderId="20" xfId="0" applyNumberFormat="1" applyFont="1" applyFill="1" applyBorder="1" applyAlignment="1">
      <alignment horizontal="right" vertical="center" wrapText="1"/>
    </xf>
    <xf numFmtId="3" fontId="3" fillId="2" borderId="21" xfId="0" applyNumberFormat="1" applyFont="1" applyFill="1" applyBorder="1" applyAlignment="1">
      <alignment horizontal="right" vertical="center" wrapText="1"/>
    </xf>
    <xf numFmtId="3" fontId="12" fillId="2" borderId="20" xfId="0" applyNumberFormat="1" applyFont="1" applyFill="1" applyBorder="1" applyAlignment="1">
      <alignment horizontal="right" vertical="center" wrapText="1"/>
    </xf>
    <xf numFmtId="3" fontId="3" fillId="2" borderId="9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EEBD3EA5-8774-4E04-8DBE-E750B6E7BAA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F2DD6-A0CA-4330-9568-B4E26F45C347}">
  <sheetPr>
    <pageSetUpPr fitToPage="1"/>
  </sheetPr>
  <dimension ref="A1:F79"/>
  <sheetViews>
    <sheetView tabSelected="1" topLeftCell="A12" zoomScale="70" zoomScaleNormal="70" workbookViewId="0">
      <selection activeCell="B64" sqref="B64"/>
    </sheetView>
  </sheetViews>
  <sheetFormatPr baseColWidth="10" defaultColWidth="11.42578125" defaultRowHeight="15.75" x14ac:dyDescent="0.25"/>
  <cols>
    <col min="1" max="1" width="57.7109375" style="1" customWidth="1"/>
    <col min="2" max="5" width="24.7109375" style="2" customWidth="1"/>
    <col min="6" max="6" width="22.5703125" style="2" customWidth="1"/>
    <col min="7" max="16384" width="11.42578125" style="2"/>
  </cols>
  <sheetData>
    <row r="1" spans="1:6" ht="29.25" customHeight="1" x14ac:dyDescent="0.25"/>
    <row r="2" spans="1:6" ht="29.25" customHeight="1" x14ac:dyDescent="0.3">
      <c r="F2" s="3" t="s">
        <v>0</v>
      </c>
    </row>
    <row r="3" spans="1:6" ht="23.25" x14ac:dyDescent="0.25">
      <c r="A3" s="27" t="s">
        <v>48</v>
      </c>
      <c r="B3" s="27"/>
      <c r="C3" s="27"/>
      <c r="D3" s="27"/>
      <c r="E3" s="27"/>
      <c r="F3" s="27"/>
    </row>
    <row r="4" spans="1:6" x14ac:dyDescent="0.25">
      <c r="A4" s="4"/>
      <c r="B4" s="5"/>
      <c r="C4" s="5"/>
      <c r="D4" s="5"/>
      <c r="E4" s="5"/>
    </row>
    <row r="5" spans="1:6" ht="18" customHeight="1" x14ac:dyDescent="0.25">
      <c r="A5" s="34" t="s">
        <v>1</v>
      </c>
      <c r="B5" s="35"/>
      <c r="C5" s="35"/>
      <c r="D5" s="35"/>
      <c r="E5" s="35"/>
      <c r="F5" s="35"/>
    </row>
    <row r="6" spans="1:6" ht="15" customHeight="1" x14ac:dyDescent="0.25">
      <c r="A6" s="34"/>
      <c r="B6" s="35"/>
      <c r="C6" s="35"/>
      <c r="D6" s="35"/>
      <c r="E6" s="35"/>
      <c r="F6" s="35"/>
    </row>
    <row r="7" spans="1:6" ht="15" customHeight="1" x14ac:dyDescent="0.25">
      <c r="A7" s="6"/>
      <c r="B7" s="7"/>
      <c r="C7" s="7"/>
      <c r="D7" s="5"/>
      <c r="E7" s="7"/>
    </row>
    <row r="8" spans="1:6" ht="20.25" x14ac:dyDescent="0.25">
      <c r="A8" s="34" t="s">
        <v>46</v>
      </c>
      <c r="B8" s="35"/>
      <c r="C8" s="35"/>
      <c r="D8" s="35"/>
      <c r="E8" s="35"/>
      <c r="F8" s="35"/>
    </row>
    <row r="9" spans="1:6" ht="15" customHeight="1" x14ac:dyDescent="0.25">
      <c r="A9" s="6"/>
      <c r="B9" s="7"/>
      <c r="C9" s="7"/>
      <c r="D9" s="5"/>
      <c r="E9" s="7"/>
    </row>
    <row r="10" spans="1:6" ht="15" customHeight="1" thickBot="1" x14ac:dyDescent="0.3">
      <c r="A10" s="6"/>
      <c r="B10" s="7"/>
      <c r="C10" s="7"/>
      <c r="D10" s="5"/>
      <c r="E10" s="7"/>
    </row>
    <row r="11" spans="1:6" ht="72" customHeight="1" thickBot="1" x14ac:dyDescent="0.3">
      <c r="A11" s="28" t="s">
        <v>2</v>
      </c>
      <c r="B11" s="31" t="s">
        <v>3</v>
      </c>
      <c r="C11" s="32"/>
      <c r="D11" s="32"/>
      <c r="E11" s="32"/>
      <c r="F11" s="33"/>
    </row>
    <row r="12" spans="1:6" ht="21" customHeight="1" x14ac:dyDescent="0.25">
      <c r="A12" s="29"/>
      <c r="B12" s="24" t="s">
        <v>4</v>
      </c>
      <c r="C12" s="24" t="s">
        <v>5</v>
      </c>
      <c r="D12" s="24" t="s">
        <v>6</v>
      </c>
      <c r="E12" s="24" t="s">
        <v>7</v>
      </c>
      <c r="F12" s="24" t="s">
        <v>47</v>
      </c>
    </row>
    <row r="13" spans="1:6" ht="21" customHeight="1" x14ac:dyDescent="0.25">
      <c r="A13" s="29"/>
      <c r="B13" s="25"/>
      <c r="C13" s="25"/>
      <c r="D13" s="25"/>
      <c r="E13" s="25"/>
      <c r="F13" s="25"/>
    </row>
    <row r="14" spans="1:6" ht="21" customHeight="1" thickBot="1" x14ac:dyDescent="0.3">
      <c r="A14" s="30"/>
      <c r="B14" s="26"/>
      <c r="C14" s="26"/>
      <c r="D14" s="26"/>
      <c r="E14" s="26"/>
      <c r="F14" s="26"/>
    </row>
    <row r="15" spans="1:6" ht="16.5" thickBot="1" x14ac:dyDescent="0.3">
      <c r="A15" s="6"/>
      <c r="B15" s="8"/>
      <c r="C15" s="8"/>
      <c r="D15" s="8"/>
      <c r="E15" s="8"/>
    </row>
    <row r="16" spans="1:6" ht="22.5" customHeight="1" x14ac:dyDescent="0.25">
      <c r="A16" s="38" t="s">
        <v>8</v>
      </c>
      <c r="B16" s="39">
        <f>+B20+B24</f>
        <v>33273728108.59</v>
      </c>
      <c r="C16" s="51">
        <f>+C20+C24</f>
        <v>8007711447</v>
      </c>
      <c r="D16" s="39">
        <f t="shared" ref="D16:F16" si="0">+D20+D24</f>
        <v>11009950000</v>
      </c>
      <c r="E16" s="39">
        <f t="shared" si="0"/>
        <v>58269387.280000001</v>
      </c>
      <c r="F16" s="39">
        <f t="shared" si="0"/>
        <v>52349658942.869995</v>
      </c>
    </row>
    <row r="17" spans="1:6" ht="24" customHeight="1" x14ac:dyDescent="0.25">
      <c r="A17" s="9" t="s">
        <v>9</v>
      </c>
      <c r="B17" s="10"/>
      <c r="C17" s="11"/>
      <c r="D17" s="11"/>
      <c r="E17" s="11"/>
      <c r="F17" s="11"/>
    </row>
    <row r="18" spans="1:6" ht="24" customHeight="1" x14ac:dyDescent="0.25">
      <c r="A18" s="9" t="s">
        <v>10</v>
      </c>
      <c r="B18" s="11"/>
      <c r="C18" s="11"/>
      <c r="D18" s="11"/>
      <c r="E18" s="11"/>
      <c r="F18" s="11"/>
    </row>
    <row r="19" spans="1:6" ht="24" customHeight="1" x14ac:dyDescent="0.25">
      <c r="A19" s="9" t="s">
        <v>11</v>
      </c>
      <c r="B19" s="11"/>
      <c r="C19" s="11"/>
      <c r="D19" s="11"/>
      <c r="E19" s="11"/>
      <c r="F19" s="11"/>
    </row>
    <row r="20" spans="1:6" ht="24" customHeight="1" x14ac:dyDescent="0.25">
      <c r="A20" s="49" t="s">
        <v>12</v>
      </c>
      <c r="B20" s="37">
        <f>+SUM(B21:B22)</f>
        <v>8278080000</v>
      </c>
      <c r="C20" s="37">
        <f>+SUM(C21:C22)</f>
        <v>5095463886</v>
      </c>
      <c r="D20" s="37">
        <f>+SUM(D21:D23)</f>
        <v>11009950000</v>
      </c>
      <c r="E20" s="37">
        <f t="shared" ref="E20" si="1">+SUM(E21:E22)</f>
        <v>58269387.280000001</v>
      </c>
      <c r="F20" s="37">
        <f>+SUM(B20:E20)</f>
        <v>24441763273.279999</v>
      </c>
    </row>
    <row r="21" spans="1:6" ht="24" customHeight="1" x14ac:dyDescent="0.25">
      <c r="A21" s="40" t="s">
        <v>49</v>
      </c>
      <c r="B21" s="11">
        <v>7318080000</v>
      </c>
      <c r="C21" s="11">
        <v>3105162248</v>
      </c>
      <c r="D21" s="11">
        <v>9541150000</v>
      </c>
      <c r="E21" s="11"/>
      <c r="F21" s="11"/>
    </row>
    <row r="22" spans="1:6" ht="24" customHeight="1" x14ac:dyDescent="0.25">
      <c r="A22" s="40" t="s">
        <v>53</v>
      </c>
      <c r="B22" s="11">
        <v>960000000</v>
      </c>
      <c r="C22" s="11">
        <v>1990301638</v>
      </c>
      <c r="D22" s="11"/>
      <c r="E22" s="11">
        <v>58269387.280000001</v>
      </c>
      <c r="F22" s="11"/>
    </row>
    <row r="23" spans="1:6" ht="24" customHeight="1" x14ac:dyDescent="0.25">
      <c r="A23" s="40" t="s">
        <v>50</v>
      </c>
      <c r="B23" s="11"/>
      <c r="C23" s="11"/>
      <c r="D23" s="11">
        <v>1468800000</v>
      </c>
      <c r="E23" s="11"/>
      <c r="F23" s="11"/>
    </row>
    <row r="24" spans="1:6" ht="24" customHeight="1" x14ac:dyDescent="0.25">
      <c r="A24" s="36" t="s">
        <v>13</v>
      </c>
      <c r="B24" s="37">
        <f>+SUM(B25:B26)</f>
        <v>24995648108.59</v>
      </c>
      <c r="C24" s="37">
        <f>+SUM(C25:C26)</f>
        <v>2912247561</v>
      </c>
      <c r="D24" s="37">
        <f t="shared" ref="D24:E24" si="2">+SUM(D25:D26)</f>
        <v>0</v>
      </c>
      <c r="E24" s="37">
        <f t="shared" si="2"/>
        <v>0</v>
      </c>
      <c r="F24" s="37">
        <f>+SUM(B24:E24)</f>
        <v>27907895669.59</v>
      </c>
    </row>
    <row r="25" spans="1:6" ht="24" customHeight="1" x14ac:dyDescent="0.25">
      <c r="A25" s="9" t="s">
        <v>51</v>
      </c>
      <c r="B25" s="11">
        <v>23447768108.59</v>
      </c>
      <c r="C25" s="11">
        <v>2912247561</v>
      </c>
      <c r="D25" s="11"/>
      <c r="E25" s="11"/>
      <c r="F25" s="11"/>
    </row>
    <row r="26" spans="1:6" ht="24" customHeight="1" x14ac:dyDescent="0.25">
      <c r="A26" s="9" t="s">
        <v>52</v>
      </c>
      <c r="B26" s="11">
        <v>1547880000</v>
      </c>
      <c r="C26" s="11"/>
      <c r="D26" s="11"/>
      <c r="E26" s="11"/>
      <c r="F26" s="11"/>
    </row>
    <row r="27" spans="1:6" ht="24" customHeight="1" x14ac:dyDescent="0.25">
      <c r="A27" s="41" t="s">
        <v>14</v>
      </c>
      <c r="B27" s="42"/>
      <c r="C27" s="42"/>
      <c r="D27" s="42"/>
      <c r="E27" s="42"/>
      <c r="F27" s="42"/>
    </row>
    <row r="28" spans="1:6" ht="18.75" thickBot="1" x14ac:dyDescent="0.3">
      <c r="A28" s="14"/>
      <c r="B28" s="11"/>
      <c r="C28" s="11"/>
      <c r="D28" s="11"/>
      <c r="E28" s="11"/>
      <c r="F28" s="11"/>
    </row>
    <row r="29" spans="1:6" ht="22.5" customHeight="1" x14ac:dyDescent="0.25">
      <c r="A29" s="38" t="s">
        <v>15</v>
      </c>
      <c r="B29" s="39">
        <f>SUM(B30)</f>
        <v>32028888792</v>
      </c>
      <c r="C29" s="39">
        <f>SUM(C30)+C39</f>
        <v>5669622810</v>
      </c>
      <c r="D29" s="39">
        <f>+D30+D34+D35+D37</f>
        <v>3500000000</v>
      </c>
      <c r="E29" s="39">
        <f t="shared" ref="E29" si="3">SUM(E30)</f>
        <v>26885763</v>
      </c>
      <c r="F29" s="39">
        <f>+SUM(B29:E29)</f>
        <v>41225397365</v>
      </c>
    </row>
    <row r="30" spans="1:6" ht="23.25" customHeight="1" x14ac:dyDescent="0.25">
      <c r="A30" s="15" t="s">
        <v>16</v>
      </c>
      <c r="B30" s="16">
        <f>+B31+B32+B33</f>
        <v>32028888792</v>
      </c>
      <c r="C30" s="16">
        <f>+C31+C32+C33</f>
        <v>4938993670</v>
      </c>
      <c r="D30" s="16">
        <f t="shared" ref="D30:E30" si="4">+D31+D32+D33</f>
        <v>3000000000</v>
      </c>
      <c r="E30" s="16">
        <f t="shared" si="4"/>
        <v>26885763</v>
      </c>
      <c r="F30" s="16">
        <f t="shared" ref="F30:F40" si="5">+SUM(B30:E30)</f>
        <v>39994768225</v>
      </c>
    </row>
    <row r="31" spans="1:6" ht="23.25" customHeight="1" x14ac:dyDescent="0.25">
      <c r="A31" s="40" t="s">
        <v>54</v>
      </c>
      <c r="B31" s="11">
        <v>12582870853</v>
      </c>
      <c r="C31" s="11">
        <v>2151660486</v>
      </c>
      <c r="D31" s="11">
        <v>655941000</v>
      </c>
      <c r="E31" s="11"/>
      <c r="F31" s="16">
        <f t="shared" si="5"/>
        <v>15390472339</v>
      </c>
    </row>
    <row r="32" spans="1:6" ht="23.25" customHeight="1" x14ac:dyDescent="0.25">
      <c r="A32" s="40" t="s">
        <v>57</v>
      </c>
      <c r="B32" s="11">
        <v>19446017939</v>
      </c>
      <c r="C32" s="11">
        <v>2787333184</v>
      </c>
      <c r="D32" s="11">
        <v>2344059000</v>
      </c>
      <c r="E32" s="11">
        <v>26885763</v>
      </c>
      <c r="F32" s="16">
        <f t="shared" si="5"/>
        <v>24604295886</v>
      </c>
    </row>
    <row r="33" spans="1:6" ht="23.25" customHeight="1" x14ac:dyDescent="0.25">
      <c r="A33" s="40" t="s">
        <v>55</v>
      </c>
      <c r="B33" s="11"/>
      <c r="C33" s="11"/>
      <c r="D33" s="11"/>
      <c r="E33" s="11"/>
      <c r="F33" s="16">
        <f t="shared" si="5"/>
        <v>0</v>
      </c>
    </row>
    <row r="34" spans="1:6" ht="23.25" customHeight="1" x14ac:dyDescent="0.25">
      <c r="A34" s="15" t="s">
        <v>56</v>
      </c>
      <c r="B34" s="16"/>
      <c r="C34" s="16"/>
      <c r="D34" s="16">
        <v>500000000</v>
      </c>
      <c r="E34" s="16"/>
      <c r="F34" s="16">
        <f t="shared" si="5"/>
        <v>500000000</v>
      </c>
    </row>
    <row r="35" spans="1:6" ht="23.25" customHeight="1" x14ac:dyDescent="0.25">
      <c r="A35" s="15" t="s">
        <v>17</v>
      </c>
      <c r="B35" s="16"/>
      <c r="C35" s="16"/>
      <c r="D35" s="16"/>
      <c r="E35" s="16"/>
      <c r="F35" s="16">
        <f t="shared" si="5"/>
        <v>0</v>
      </c>
    </row>
    <row r="36" spans="1:6" ht="23.25" customHeight="1" x14ac:dyDescent="0.25">
      <c r="A36" s="15" t="s">
        <v>18</v>
      </c>
      <c r="B36" s="16"/>
      <c r="C36" s="16"/>
      <c r="D36" s="16"/>
      <c r="E36" s="16"/>
      <c r="F36" s="16">
        <f t="shared" si="5"/>
        <v>0</v>
      </c>
    </row>
    <row r="37" spans="1:6" ht="23.25" customHeight="1" x14ac:dyDescent="0.25">
      <c r="A37" s="15" t="s">
        <v>19</v>
      </c>
      <c r="B37" s="16"/>
      <c r="C37" s="16"/>
      <c r="D37" s="16"/>
      <c r="E37" s="16"/>
      <c r="F37" s="16">
        <f t="shared" si="5"/>
        <v>0</v>
      </c>
    </row>
    <row r="38" spans="1:6" ht="23.25" customHeight="1" x14ac:dyDescent="0.25">
      <c r="A38" s="15" t="s">
        <v>20</v>
      </c>
      <c r="B38" s="16"/>
      <c r="C38" s="16"/>
      <c r="D38" s="16"/>
      <c r="E38" s="16"/>
      <c r="F38" s="16">
        <f t="shared" si="5"/>
        <v>0</v>
      </c>
    </row>
    <row r="39" spans="1:6" ht="23.25" customHeight="1" x14ac:dyDescent="0.25">
      <c r="A39" s="15" t="s">
        <v>13</v>
      </c>
      <c r="B39" s="16"/>
      <c r="C39" s="16">
        <v>730629140</v>
      </c>
      <c r="D39" s="16"/>
      <c r="E39" s="16"/>
      <c r="F39" s="16">
        <f t="shared" si="5"/>
        <v>730629140</v>
      </c>
    </row>
    <row r="40" spans="1:6" ht="23.25" customHeight="1" x14ac:dyDescent="0.25">
      <c r="A40" s="15" t="s">
        <v>21</v>
      </c>
      <c r="B40" s="16"/>
      <c r="C40" s="16"/>
      <c r="D40" s="16"/>
      <c r="E40" s="16"/>
      <c r="F40" s="16">
        <f t="shared" si="5"/>
        <v>0</v>
      </c>
    </row>
    <row r="41" spans="1:6" ht="18" x14ac:dyDescent="0.25">
      <c r="A41" s="9"/>
      <c r="B41" s="11"/>
      <c r="C41" s="11"/>
      <c r="D41" s="11"/>
      <c r="E41" s="11"/>
      <c r="F41" s="11"/>
    </row>
    <row r="42" spans="1:6" ht="31.9" customHeight="1" x14ac:dyDescent="0.25">
      <c r="A42" s="43" t="s">
        <v>22</v>
      </c>
      <c r="B42" s="44">
        <f>+B16-B29</f>
        <v>1244839316.5900002</v>
      </c>
      <c r="C42" s="44">
        <f>+C16-C29</f>
        <v>2338088637</v>
      </c>
      <c r="D42" s="44">
        <f>+D16-D29</f>
        <v>7509950000</v>
      </c>
      <c r="E42" s="44">
        <f>+E16-E29</f>
        <v>31383624.280000001</v>
      </c>
      <c r="F42" s="44">
        <f>+SUM(B42:E42)</f>
        <v>11124261577.870001</v>
      </c>
    </row>
    <row r="43" spans="1:6" ht="16.5" customHeight="1" x14ac:dyDescent="0.25">
      <c r="A43" s="9"/>
      <c r="B43" s="11"/>
      <c r="C43" s="11"/>
      <c r="D43" s="11"/>
      <c r="E43" s="11"/>
      <c r="F43" s="11"/>
    </row>
    <row r="44" spans="1:6" ht="22.5" customHeight="1" x14ac:dyDescent="0.25">
      <c r="A44" s="45" t="s">
        <v>23</v>
      </c>
      <c r="B44" s="46">
        <f>SUM(B45)</f>
        <v>8057528172</v>
      </c>
      <c r="C44" s="46">
        <f t="shared" ref="C44:E44" si="6">SUM(C45:C47)</f>
        <v>0</v>
      </c>
      <c r="D44" s="46">
        <f t="shared" si="6"/>
        <v>400000000</v>
      </c>
      <c r="E44" s="46">
        <f t="shared" si="6"/>
        <v>0</v>
      </c>
      <c r="F44" s="46">
        <f>+SUM(B44:E44)</f>
        <v>8457528172</v>
      </c>
    </row>
    <row r="45" spans="1:6" ht="24.75" customHeight="1" x14ac:dyDescent="0.25">
      <c r="A45" s="9" t="s">
        <v>24</v>
      </c>
      <c r="B45" s="17">
        <f>+B46</f>
        <v>8057528172</v>
      </c>
      <c r="C45" s="18"/>
      <c r="D45" s="11">
        <v>400000000</v>
      </c>
      <c r="E45" s="11"/>
      <c r="F45" s="11"/>
    </row>
    <row r="46" spans="1:6" ht="24.75" customHeight="1" x14ac:dyDescent="0.25">
      <c r="A46" s="40" t="s">
        <v>58</v>
      </c>
      <c r="B46" s="11">
        <v>8057528172</v>
      </c>
      <c r="C46" s="11"/>
      <c r="D46" s="11"/>
      <c r="E46" s="11"/>
      <c r="F46" s="11"/>
    </row>
    <row r="47" spans="1:6" ht="24.75" customHeight="1" x14ac:dyDescent="0.25">
      <c r="A47" s="9" t="s">
        <v>25</v>
      </c>
      <c r="B47" s="11"/>
      <c r="C47" s="11"/>
      <c r="D47" s="11"/>
      <c r="E47" s="11"/>
      <c r="F47" s="11"/>
    </row>
    <row r="48" spans="1:6" ht="18" x14ac:dyDescent="0.25">
      <c r="A48" s="14"/>
      <c r="B48" s="11"/>
      <c r="C48" s="11"/>
      <c r="D48" s="11"/>
      <c r="E48" s="11"/>
      <c r="F48" s="11"/>
    </row>
    <row r="49" spans="1:6" ht="22.5" customHeight="1" x14ac:dyDescent="0.25">
      <c r="A49" s="45" t="s">
        <v>26</v>
      </c>
      <c r="B49" s="46">
        <f>SUM(B50:B52)</f>
        <v>9209453172</v>
      </c>
      <c r="C49" s="46">
        <f t="shared" ref="C49:E49" si="7">SUM(C50:C52)</f>
        <v>498725074</v>
      </c>
      <c r="D49" s="46">
        <f t="shared" si="7"/>
        <v>7909950000</v>
      </c>
      <c r="E49" s="46">
        <f t="shared" si="7"/>
        <v>31383624</v>
      </c>
      <c r="F49" s="46">
        <f>+SUM(B49:E49)</f>
        <v>17649511870</v>
      </c>
    </row>
    <row r="50" spans="1:6" ht="23.25" customHeight="1" x14ac:dyDescent="0.25">
      <c r="A50" s="9" t="s">
        <v>27</v>
      </c>
      <c r="B50" s="19">
        <v>9209453172</v>
      </c>
      <c r="C50" s="11">
        <v>498725074</v>
      </c>
      <c r="D50" s="11">
        <v>2182400000</v>
      </c>
      <c r="E50" s="11"/>
      <c r="F50" s="11"/>
    </row>
    <row r="51" spans="1:6" ht="23.25" customHeight="1" x14ac:dyDescent="0.25">
      <c r="A51" s="9" t="s">
        <v>28</v>
      </c>
      <c r="B51" s="11"/>
      <c r="C51" s="11"/>
      <c r="D51" s="11">
        <v>80000000</v>
      </c>
      <c r="E51" s="11">
        <v>31383624</v>
      </c>
      <c r="F51" s="11"/>
    </row>
    <row r="52" spans="1:6" ht="23.25" customHeight="1" x14ac:dyDescent="0.25">
      <c r="A52" s="9" t="s">
        <v>29</v>
      </c>
      <c r="B52" s="11"/>
      <c r="C52" s="11"/>
      <c r="D52" s="11">
        <v>5647550000</v>
      </c>
      <c r="E52" s="11"/>
      <c r="F52" s="11"/>
    </row>
    <row r="53" spans="1:6" ht="18" x14ac:dyDescent="0.25">
      <c r="A53" s="14"/>
      <c r="B53" s="11"/>
      <c r="C53" s="11"/>
      <c r="D53" s="11"/>
      <c r="E53" s="11"/>
      <c r="F53" s="11"/>
    </row>
    <row r="54" spans="1:6" ht="22.5" customHeight="1" thickBot="1" x14ac:dyDescent="0.3">
      <c r="A54" s="48" t="s">
        <v>30</v>
      </c>
      <c r="B54" s="47">
        <f>+B16+B44</f>
        <v>41331256280.589996</v>
      </c>
      <c r="C54" s="50">
        <f t="shared" ref="C54:E54" si="8">+C16+C44</f>
        <v>8007711447</v>
      </c>
      <c r="D54" s="47">
        <f t="shared" si="8"/>
        <v>11409950000</v>
      </c>
      <c r="E54" s="47">
        <f t="shared" si="8"/>
        <v>58269387.280000001</v>
      </c>
      <c r="F54" s="46">
        <f>+SUM(B54:E54)</f>
        <v>60807187114.869995</v>
      </c>
    </row>
    <row r="55" spans="1:6" ht="18" x14ac:dyDescent="0.25">
      <c r="A55" s="14"/>
      <c r="B55" s="11"/>
      <c r="C55" s="11"/>
      <c r="D55" s="11"/>
      <c r="E55" s="11"/>
      <c r="F55" s="11"/>
    </row>
    <row r="56" spans="1:6" ht="22.5" customHeight="1" x14ac:dyDescent="0.25">
      <c r="A56" s="45" t="s">
        <v>31</v>
      </c>
      <c r="B56" s="46">
        <f>+B29+B49</f>
        <v>41238341964</v>
      </c>
      <c r="C56" s="46">
        <f t="shared" ref="C56:E56" si="9">+C29+C49</f>
        <v>6168347884</v>
      </c>
      <c r="D56" s="46">
        <f t="shared" si="9"/>
        <v>11409950000</v>
      </c>
      <c r="E56" s="46">
        <f t="shared" si="9"/>
        <v>58269387</v>
      </c>
      <c r="F56" s="46">
        <f>+SUM(B56:E56)</f>
        <v>58874909235</v>
      </c>
    </row>
    <row r="57" spans="1:6" ht="18" x14ac:dyDescent="0.25">
      <c r="A57" s="14"/>
      <c r="B57" s="11"/>
      <c r="C57" s="11"/>
      <c r="D57" s="11"/>
      <c r="E57" s="11"/>
      <c r="F57" s="11"/>
    </row>
    <row r="58" spans="1:6" ht="24.75" customHeight="1" x14ac:dyDescent="0.25">
      <c r="A58" s="45" t="s">
        <v>32</v>
      </c>
      <c r="B58" s="46">
        <f>+B56-B35</f>
        <v>41238341964</v>
      </c>
      <c r="C58" s="46">
        <f>+C56-C35</f>
        <v>6168347884</v>
      </c>
      <c r="D58" s="46">
        <f t="shared" ref="D58:E58" si="10">+D56-D35</f>
        <v>11409950000</v>
      </c>
      <c r="E58" s="46">
        <f t="shared" si="10"/>
        <v>58269387</v>
      </c>
      <c r="F58" s="46">
        <f>+SUM(B58:E58)</f>
        <v>58874909235</v>
      </c>
    </row>
    <row r="59" spans="1:6" ht="18" x14ac:dyDescent="0.25">
      <c r="A59" s="9"/>
      <c r="B59" s="11"/>
      <c r="C59" s="11"/>
      <c r="D59" s="11"/>
      <c r="E59" s="11"/>
      <c r="F59" s="11"/>
    </row>
    <row r="60" spans="1:6" s="20" customFormat="1" ht="39.75" customHeight="1" thickBot="1" x14ac:dyDescent="0.3">
      <c r="A60" s="52" t="s">
        <v>33</v>
      </c>
      <c r="B60" s="53">
        <f>+B54-B56</f>
        <v>92914316.589996338</v>
      </c>
      <c r="C60" s="55">
        <f t="shared" ref="C60:E60" si="11">+C54-C56</f>
        <v>1839363563</v>
      </c>
      <c r="D60" s="53">
        <f t="shared" si="11"/>
        <v>0</v>
      </c>
      <c r="E60" s="53">
        <f t="shared" si="11"/>
        <v>0.2800000011920929</v>
      </c>
      <c r="F60" s="54">
        <f>+SUM(B60:E60)</f>
        <v>1932277879.8699963</v>
      </c>
    </row>
    <row r="61" spans="1:6" ht="15" customHeight="1" thickTop="1" x14ac:dyDescent="0.25">
      <c r="A61" s="21"/>
      <c r="B61" s="11"/>
      <c r="C61" s="18"/>
      <c r="D61" s="18"/>
      <c r="E61" s="18"/>
      <c r="F61" s="18"/>
    </row>
    <row r="62" spans="1:6" ht="30" customHeight="1" x14ac:dyDescent="0.25">
      <c r="A62" s="15" t="s">
        <v>34</v>
      </c>
      <c r="B62" s="16"/>
      <c r="C62" s="16"/>
      <c r="D62" s="16"/>
      <c r="E62" s="16"/>
      <c r="F62" s="16"/>
    </row>
    <row r="63" spans="1:6" ht="30" customHeight="1" x14ac:dyDescent="0.25">
      <c r="A63" s="15" t="s">
        <v>35</v>
      </c>
      <c r="B63" s="16"/>
      <c r="C63" s="16"/>
      <c r="D63" s="16"/>
      <c r="E63" s="16"/>
      <c r="F63" s="16"/>
    </row>
    <row r="64" spans="1:6" ht="30" customHeight="1" thickBot="1" x14ac:dyDescent="0.3">
      <c r="A64" s="45" t="s">
        <v>36</v>
      </c>
      <c r="B64" s="46">
        <f>+B54-B58+B62-B63</f>
        <v>92914316.589996338</v>
      </c>
      <c r="C64" s="46">
        <f t="shared" ref="C64:E64" si="12">+C54-C58+C62-C63</f>
        <v>1839363563</v>
      </c>
      <c r="D64" s="46">
        <f t="shared" si="12"/>
        <v>0</v>
      </c>
      <c r="E64" s="46">
        <f t="shared" si="12"/>
        <v>0.2800000011920929</v>
      </c>
      <c r="F64" s="54">
        <f>+SUM(B64:E64)</f>
        <v>1932277879.8699963</v>
      </c>
    </row>
    <row r="65" spans="1:6" ht="22.5" customHeight="1" thickTop="1" thickBot="1" x14ac:dyDescent="0.3">
      <c r="A65" s="45" t="s">
        <v>37</v>
      </c>
      <c r="B65" s="46">
        <f>B60+B62-B63</f>
        <v>92914316.589996338</v>
      </c>
      <c r="C65" s="46">
        <f t="shared" ref="C65:E65" si="13">+C54-C56</f>
        <v>1839363563</v>
      </c>
      <c r="D65" s="46">
        <f t="shared" si="13"/>
        <v>0</v>
      </c>
      <c r="E65" s="46">
        <f t="shared" si="13"/>
        <v>0.2800000011920929</v>
      </c>
      <c r="F65" s="54">
        <f>+SUM(B65:E65)</f>
        <v>1932277879.8699963</v>
      </c>
    </row>
    <row r="66" spans="1:6" ht="29.25" customHeight="1" thickTop="1" x14ac:dyDescent="0.25">
      <c r="A66" s="15"/>
      <c r="B66" s="16"/>
      <c r="C66" s="16"/>
      <c r="D66" s="16"/>
      <c r="E66" s="16"/>
      <c r="F66" s="16"/>
    </row>
    <row r="67" spans="1:6" ht="30" customHeight="1" thickBot="1" x14ac:dyDescent="0.3">
      <c r="A67" s="52" t="s">
        <v>38</v>
      </c>
      <c r="B67" s="56">
        <f>SUM(B68:B70)</f>
        <v>200000000</v>
      </c>
      <c r="C67" s="56">
        <f t="shared" ref="C67:E67" si="14">SUM(C68:C70)</f>
        <v>0</v>
      </c>
      <c r="D67" s="56">
        <f t="shared" si="14"/>
        <v>0</v>
      </c>
      <c r="E67" s="56">
        <f t="shared" si="14"/>
        <v>0</v>
      </c>
      <c r="F67" s="54">
        <f>+SUM(B67:E67)</f>
        <v>200000000</v>
      </c>
    </row>
    <row r="68" spans="1:6" ht="37.9" customHeight="1" thickTop="1" x14ac:dyDescent="0.25">
      <c r="A68" s="9" t="s">
        <v>39</v>
      </c>
      <c r="B68" s="11"/>
      <c r="C68" s="11"/>
      <c r="D68" s="11"/>
      <c r="E68" s="11"/>
      <c r="F68" s="11"/>
    </row>
    <row r="69" spans="1:6" ht="37.9" customHeight="1" thickBot="1" x14ac:dyDescent="0.3">
      <c r="A69" s="9" t="s">
        <v>40</v>
      </c>
      <c r="B69" s="11">
        <v>200000000</v>
      </c>
      <c r="C69" s="11"/>
      <c r="D69" s="11"/>
      <c r="E69" s="11"/>
      <c r="F69" s="54">
        <f>+SUM(B69:E69)</f>
        <v>200000000</v>
      </c>
    </row>
    <row r="70" spans="1:6" ht="37.9" customHeight="1" thickTop="1" x14ac:dyDescent="0.25">
      <c r="A70" s="9" t="s">
        <v>41</v>
      </c>
      <c r="B70" s="11"/>
      <c r="C70" s="11"/>
      <c r="D70" s="11"/>
      <c r="E70" s="11"/>
      <c r="F70" s="11"/>
    </row>
    <row r="71" spans="1:6" ht="18" x14ac:dyDescent="0.25">
      <c r="A71" s="14"/>
      <c r="B71" s="11"/>
      <c r="C71" s="11"/>
      <c r="D71" s="11"/>
      <c r="E71" s="11"/>
      <c r="F71" s="11"/>
    </row>
    <row r="72" spans="1:6" ht="28.5" customHeight="1" thickBot="1" x14ac:dyDescent="0.3">
      <c r="A72" s="52" t="s">
        <v>42</v>
      </c>
      <c r="B72" s="56">
        <f>SUM(B74:B76)</f>
        <v>292914316</v>
      </c>
      <c r="C72" s="56">
        <f t="shared" ref="C72:E72" si="15">SUM(C74:C76)</f>
        <v>917417639</v>
      </c>
      <c r="D72" s="56">
        <f t="shared" si="15"/>
        <v>0</v>
      </c>
      <c r="E72" s="56">
        <f t="shared" si="15"/>
        <v>0</v>
      </c>
      <c r="F72" s="54">
        <f>+SUM(B72:E72)</f>
        <v>1210331955</v>
      </c>
    </row>
    <row r="73" spans="1:6" ht="18.75" thickTop="1" x14ac:dyDescent="0.25">
      <c r="A73" s="14"/>
      <c r="B73" s="11"/>
      <c r="C73" s="11"/>
      <c r="D73" s="11"/>
      <c r="E73" s="11"/>
      <c r="F73" s="11"/>
    </row>
    <row r="74" spans="1:6" ht="40.9" customHeight="1" x14ac:dyDescent="0.25">
      <c r="A74" s="9" t="s">
        <v>43</v>
      </c>
      <c r="B74" s="11"/>
      <c r="C74" s="11"/>
      <c r="D74" s="22"/>
      <c r="E74" s="11"/>
      <c r="F74" s="11"/>
    </row>
    <row r="75" spans="1:6" ht="40.9" customHeight="1" thickBot="1" x14ac:dyDescent="0.3">
      <c r="A75" s="9" t="s">
        <v>44</v>
      </c>
      <c r="B75" s="11">
        <v>292914316</v>
      </c>
      <c r="C75" s="11">
        <v>917417639</v>
      </c>
      <c r="D75" s="22"/>
      <c r="E75" s="11"/>
      <c r="F75" s="54">
        <f>+SUM(B75:E75)</f>
        <v>1210331955</v>
      </c>
    </row>
    <row r="76" spans="1:6" ht="40.9" customHeight="1" thickTop="1" x14ac:dyDescent="0.25">
      <c r="A76" s="12" t="s">
        <v>45</v>
      </c>
      <c r="B76" s="13"/>
      <c r="C76" s="13"/>
      <c r="D76" s="13"/>
      <c r="E76" s="13"/>
      <c r="F76" s="13"/>
    </row>
    <row r="77" spans="1:6" x14ac:dyDescent="0.25">
      <c r="A77" s="23"/>
    </row>
    <row r="78" spans="1:6" x14ac:dyDescent="0.25">
      <c r="A78" s="23"/>
    </row>
    <row r="79" spans="1:6" x14ac:dyDescent="0.25">
      <c r="A79" s="23"/>
    </row>
  </sheetData>
  <mergeCells count="10">
    <mergeCell ref="A3:F3"/>
    <mergeCell ref="F12:F14"/>
    <mergeCell ref="A11:A14"/>
    <mergeCell ref="B12:B14"/>
    <mergeCell ref="C12:C14"/>
    <mergeCell ref="D12:D14"/>
    <mergeCell ref="E12:E14"/>
    <mergeCell ref="A8:F8"/>
    <mergeCell ref="B11:F11"/>
    <mergeCell ref="A5:F6"/>
  </mergeCells>
  <pageMargins left="0.25" right="0.25" top="0.75" bottom="0.75" header="0.3" footer="0.3"/>
  <pageSetup paperSize="9" scale="31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EMPRESAS DEL ESTADO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Colombo</dc:creator>
  <cp:lastModifiedBy>Lucas Gay</cp:lastModifiedBy>
  <cp:lastPrinted>2022-11-01T14:40:06Z</cp:lastPrinted>
  <dcterms:created xsi:type="dcterms:W3CDTF">2022-01-20T20:07:53Z</dcterms:created>
  <dcterms:modified xsi:type="dcterms:W3CDTF">2024-02-06T14:21:34Z</dcterms:modified>
</cp:coreProperties>
</file>