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I_UQ_RPKwN09nk7Q6r_2rVEwKApDLwuN\RESPONSABILIDAD FISCAL\05 - Información enviada a CFRF\2024\III TRIMESTRE\"/>
    </mc:Choice>
  </mc:AlternateContent>
  <xr:revisionPtr revIDLastSave="0" documentId="13_ncr:1_{C4F20447-C552-4AB4-8EAF-453CC64605D2}" xr6:coauthVersionLast="47" xr6:coauthVersionMax="47" xr10:uidLastSave="{00000000-0000-0000-0000-000000000000}"/>
  <bookViews>
    <workbookView xWindow="28680" yWindow="-120" windowWidth="29040" windowHeight="15720" firstSheet="1" activeTab="1" xr2:uid="{5A36D41B-D2A0-4CDB-B1DB-5CC3531BAB37}"/>
  </bookViews>
  <sheets>
    <sheet name="2024-06" sheetId="2" state="hidden" r:id="rId1"/>
    <sheet name="2024-09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 l="1"/>
  <c r="G17" i="3"/>
  <c r="F16" i="3"/>
  <c r="E16" i="3"/>
  <c r="D16" i="3"/>
  <c r="C16" i="3"/>
  <c r="B16" i="3"/>
  <c r="B15" i="3"/>
  <c r="G14" i="3"/>
  <c r="G13" i="3"/>
  <c r="F12" i="3"/>
  <c r="F11" i="3" s="1"/>
  <c r="E12" i="3"/>
  <c r="E11" i="3" s="1"/>
  <c r="E23" i="3" s="1"/>
  <c r="D12" i="3"/>
  <c r="D11" i="3" s="1"/>
  <c r="C12" i="3"/>
  <c r="C11" i="3" s="1"/>
  <c r="B12" i="3"/>
  <c r="G21" i="2"/>
  <c r="G20" i="2"/>
  <c r="G19" i="2"/>
  <c r="G18" i="2"/>
  <c r="G17" i="2"/>
  <c r="G16" i="2"/>
  <c r="F15" i="2"/>
  <c r="E15" i="2"/>
  <c r="D15" i="2"/>
  <c r="C15" i="2"/>
  <c r="B15" i="2"/>
  <c r="B14" i="2"/>
  <c r="G13" i="2"/>
  <c r="G12" i="2"/>
  <c r="F11" i="2"/>
  <c r="F10" i="2" s="1"/>
  <c r="F22" i="2" s="1"/>
  <c r="E11" i="2"/>
  <c r="D11" i="2"/>
  <c r="D10" i="2" s="1"/>
  <c r="C11" i="2"/>
  <c r="C10" i="2" s="1"/>
  <c r="B11" i="2"/>
  <c r="E10" i="2"/>
  <c r="E22" i="2" s="1"/>
  <c r="D22" i="2" l="1"/>
  <c r="F23" i="3"/>
  <c r="D23" i="3"/>
  <c r="G16" i="3"/>
  <c r="C23" i="3"/>
  <c r="G15" i="2"/>
  <c r="C22" i="2"/>
  <c r="G12" i="3"/>
  <c r="G11" i="2"/>
  <c r="B11" i="3"/>
  <c r="G11" i="3" s="1"/>
  <c r="B10" i="2"/>
  <c r="G15" i="3"/>
  <c r="G10" i="2"/>
  <c r="B22" i="2"/>
  <c r="G14" i="2"/>
  <c r="G22" i="2" l="1"/>
  <c r="B23" i="3"/>
  <c r="G23" i="3" s="1"/>
</calcChain>
</file>

<file path=xl/sharedStrings.xml><?xml version="1.0" encoding="utf-8"?>
<sst xmlns="http://schemas.openxmlformats.org/spreadsheetml/2006/main" count="48" uniqueCount="26">
  <si>
    <t>SITUACION DEL TESORO</t>
  </si>
  <si>
    <t xml:space="preserve">ADMINISTRACION PUBLICA PROVINCIAL </t>
  </si>
  <si>
    <t>CONCEPTO</t>
  </si>
  <si>
    <t>ADMINISTRACION CENTRAL</t>
  </si>
  <si>
    <t>ENTIDADES DESCENTRALIZADAS</t>
  </si>
  <si>
    <t>FDOS. FIDUC. Y CTAS. ESP.</t>
  </si>
  <si>
    <t>INST.
SEG.SOCIAL</t>
  </si>
  <si>
    <t>Tesoreria General</t>
  </si>
  <si>
    <t>Otras</t>
  </si>
  <si>
    <t>I. DISPONIBILIDADES</t>
  </si>
  <si>
    <t>- Bancos</t>
  </si>
  <si>
    <t>Banco Santa Cruz S.A.</t>
  </si>
  <si>
    <t>Banco Nación Argentina</t>
  </si>
  <si>
    <t>- Inversiones</t>
  </si>
  <si>
    <t>II. DEUDA EXIGIBLE POR CLASE DE GASTO</t>
  </si>
  <si>
    <t>SLD - PERSONAL</t>
  </si>
  <si>
    <t>BYS - BIENES Y SERVICIOS</t>
  </si>
  <si>
    <t>BDU - BIENES DE DE USO</t>
  </si>
  <si>
    <t>TRA - TRANSFERENCIAS</t>
  </si>
  <si>
    <t xml:space="preserve">C42 - GASTOS EXTRAPRESUPUESTARIOS </t>
  </si>
  <si>
    <t>C43 - FONDOS ROTATORIOS</t>
  </si>
  <si>
    <t>II. DIFERENCIA (1-2)</t>
  </si>
  <si>
    <t>Junio 2024 -</t>
  </si>
  <si>
    <t>TOTAL 
JUNIO 2024</t>
  </si>
  <si>
    <t>TOTAL 
SEPTIEMBRE 2024</t>
  </si>
  <si>
    <t>Septiembre 2024 -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</si>
</sst>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Calibri"/>
      <family val="2"/>
    </font>
    <font>
      <b/>
      <sz val="12"/>
      <color theme="0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4D5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3" fontId="6" fillId="2" borderId="20" xfId="0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3" fillId="3" borderId="13" xfId="0" applyFont="1" applyFill="1" applyBorder="1"/>
    <xf numFmtId="3" fontId="3" fillId="3" borderId="26" xfId="0" applyNumberFormat="1" applyFont="1" applyFill="1" applyBorder="1" applyAlignment="1">
      <alignment horizontal="right"/>
    </xf>
    <xf numFmtId="3" fontId="3" fillId="3" borderId="27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/>
    <xf numFmtId="49" fontId="8" fillId="4" borderId="16" xfId="0" applyNumberFormat="1" applyFont="1" applyFill="1" applyBorder="1" applyAlignment="1">
      <alignment horizontal="left" vertical="center"/>
    </xf>
    <xf numFmtId="3" fontId="1" fillId="4" borderId="8" xfId="0" applyNumberFormat="1" applyFont="1" applyFill="1" applyBorder="1" applyAlignment="1">
      <alignment horizontal="right" vertical="center"/>
    </xf>
    <xf numFmtId="3" fontId="1" fillId="4" borderId="9" xfId="0" applyNumberFormat="1" applyFont="1" applyFill="1" applyBorder="1" applyAlignment="1">
      <alignment horizontal="right" vertical="center"/>
    </xf>
    <xf numFmtId="49" fontId="1" fillId="4" borderId="16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right" vertical="center"/>
    </xf>
    <xf numFmtId="3" fontId="1" fillId="4" borderId="18" xfId="0" applyNumberFormat="1" applyFont="1" applyFill="1" applyBorder="1" applyAlignment="1">
      <alignment horizontal="righ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3" fontId="1" fillId="4" borderId="24" xfId="0" applyNumberFormat="1" applyFont="1" applyFill="1" applyBorder="1" applyAlignment="1">
      <alignment horizontal="right" vertical="center"/>
    </xf>
    <xf numFmtId="3" fontId="1" fillId="4" borderId="25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4" fontId="1" fillId="4" borderId="0" xfId="0" applyNumberFormat="1" applyFont="1" applyFill="1"/>
    <xf numFmtId="0" fontId="3" fillId="5" borderId="13" xfId="0" applyFont="1" applyFill="1" applyBorder="1"/>
    <xf numFmtId="3" fontId="3" fillId="5" borderId="26" xfId="0" applyNumberFormat="1" applyFont="1" applyFill="1" applyBorder="1" applyAlignment="1">
      <alignment horizontal="right"/>
    </xf>
    <xf numFmtId="3" fontId="3" fillId="5" borderId="27" xfId="0" applyNumberFormat="1" applyFont="1" applyFill="1" applyBorder="1" applyAlignment="1">
      <alignment horizontal="right"/>
    </xf>
    <xf numFmtId="164" fontId="1" fillId="4" borderId="0" xfId="0" applyNumberFormat="1" applyFont="1" applyFill="1" applyAlignment="1">
      <alignment vertical="center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49" fontId="3" fillId="4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7" xfId="0" applyFont="1" applyBorder="1"/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8" xfId="0" applyFont="1" applyBorder="1"/>
    <xf numFmtId="0" fontId="5" fillId="0" borderId="13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301625</xdr:colOff>
      <xdr:row>1</xdr:row>
      <xdr:rowOff>15875</xdr:rowOff>
    </xdr:from>
    <xdr:to>
      <xdr:col>1</xdr:col>
      <xdr:colOff>1397747</xdr:colOff>
      <xdr:row>6</xdr:row>
      <xdr:rowOff>36419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15EC85-F78E-40EC-A40A-4F0E30A4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2250"/>
          <a:ext cx="3842497" cy="941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C13D-B443-44A9-A856-6E522A7BB11E}">
  <sheetPr>
    <pageSetUpPr fitToPage="1"/>
  </sheetPr>
  <dimension ref="A1:Z995"/>
  <sheetViews>
    <sheetView view="pageBreakPreview" zoomScale="60" zoomScaleNormal="100" workbookViewId="0">
      <selection activeCell="C42" sqref="C42"/>
    </sheetView>
  </sheetViews>
  <sheetFormatPr baseColWidth="10" defaultColWidth="14.42578125" defaultRowHeight="15.75" x14ac:dyDescent="0.25"/>
  <cols>
    <col min="1" max="1" width="41.28515625" style="2" bestFit="1" customWidth="1"/>
    <col min="2" max="3" width="23.42578125" style="2" bestFit="1" customWidth="1"/>
    <col min="4" max="4" width="20.7109375" style="2" customWidth="1"/>
    <col min="5" max="5" width="16.28515625" style="2" hidden="1" customWidth="1"/>
    <col min="6" max="6" width="16.7109375" style="2" customWidth="1"/>
    <col min="7" max="7" width="20.7109375" style="2" customWidth="1"/>
    <col min="8" max="9" width="11.5703125" style="2" customWidth="1"/>
    <col min="10" max="26" width="10" style="2" customWidth="1"/>
    <col min="27" max="16384" width="14.42578125" style="2"/>
  </cols>
  <sheetData>
    <row r="1" spans="1:26" ht="13.5" customHeight="1" x14ac:dyDescent="0.25">
      <c r="A1" s="27"/>
      <c r="B1" s="36"/>
      <c r="C1" s="37"/>
      <c r="D1" s="37"/>
      <c r="E1" s="37"/>
      <c r="F1" s="37"/>
      <c r="G1" s="3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27"/>
      <c r="B2" s="27"/>
      <c r="C2" s="27"/>
      <c r="D2" s="27"/>
      <c r="E2" s="27"/>
      <c r="F2" s="27"/>
      <c r="G2" s="27"/>
      <c r="H2" s="2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38" t="s">
        <v>0</v>
      </c>
      <c r="B3" s="39"/>
      <c r="C3" s="39"/>
      <c r="D3" s="39"/>
      <c r="E3" s="39"/>
      <c r="F3" s="39"/>
      <c r="G3" s="39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8" t="s">
        <v>1</v>
      </c>
      <c r="B4" s="39"/>
      <c r="C4" s="39"/>
      <c r="D4" s="39"/>
      <c r="E4" s="39"/>
      <c r="F4" s="39"/>
      <c r="G4" s="39"/>
      <c r="H4" s="2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40" t="s">
        <v>22</v>
      </c>
      <c r="B5" s="39"/>
      <c r="C5" s="39"/>
      <c r="D5" s="39"/>
      <c r="E5" s="39"/>
      <c r="F5" s="39"/>
      <c r="G5" s="39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thickBot="1" x14ac:dyDescent="0.3">
      <c r="A6" s="29"/>
      <c r="B6" s="30"/>
      <c r="C6" s="30"/>
      <c r="D6" s="30"/>
      <c r="E6" s="30"/>
      <c r="F6" s="30"/>
      <c r="G6" s="30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x14ac:dyDescent="0.25">
      <c r="A7" s="41" t="s">
        <v>2</v>
      </c>
      <c r="B7" s="44" t="s">
        <v>3</v>
      </c>
      <c r="C7" s="45"/>
      <c r="D7" s="48" t="s">
        <v>4</v>
      </c>
      <c r="E7" s="48" t="s">
        <v>5</v>
      </c>
      <c r="F7" s="48" t="s">
        <v>6</v>
      </c>
      <c r="G7" s="53" t="s">
        <v>23</v>
      </c>
      <c r="H7" s="2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thickBot="1" x14ac:dyDescent="0.3">
      <c r="A8" s="42"/>
      <c r="B8" s="46"/>
      <c r="C8" s="47"/>
      <c r="D8" s="49"/>
      <c r="E8" s="51"/>
      <c r="F8" s="51"/>
      <c r="G8" s="54"/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6" customFormat="1" ht="35.25" customHeight="1" thickBot="1" x14ac:dyDescent="0.3">
      <c r="A9" s="43"/>
      <c r="B9" s="3" t="s">
        <v>7</v>
      </c>
      <c r="C9" s="4" t="s">
        <v>8</v>
      </c>
      <c r="D9" s="50"/>
      <c r="E9" s="52"/>
      <c r="F9" s="52"/>
      <c r="G9" s="55"/>
      <c r="H9" s="2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ht="24.75" customHeight="1" thickTop="1" thickBot="1" x14ac:dyDescent="0.3">
      <c r="A10" s="7" t="s">
        <v>9</v>
      </c>
      <c r="B10" s="9">
        <f>SUM(B11)+B14</f>
        <v>66047870923.169998</v>
      </c>
      <c r="C10" s="9">
        <f t="shared" ref="C10:F10" si="0">SUM(C11)</f>
        <v>38937645786.469986</v>
      </c>
      <c r="D10" s="9">
        <f t="shared" si="0"/>
        <v>3416369481.2400007</v>
      </c>
      <c r="E10" s="9">
        <f t="shared" si="0"/>
        <v>0</v>
      </c>
      <c r="F10" s="9">
        <f t="shared" si="0"/>
        <v>920408911.63999987</v>
      </c>
      <c r="G10" s="10">
        <f>SUM(B10:F10)</f>
        <v>109322295102.51999</v>
      </c>
      <c r="H10" s="2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ht="22.5" customHeight="1" x14ac:dyDescent="0.25">
      <c r="A11" s="17" t="s">
        <v>10</v>
      </c>
      <c r="B11" s="18">
        <f t="shared" ref="B11:F11" si="1">+B12+B13</f>
        <v>2947870923.1700001</v>
      </c>
      <c r="C11" s="18">
        <f t="shared" si="1"/>
        <v>38937645786.469986</v>
      </c>
      <c r="D11" s="18">
        <f t="shared" si="1"/>
        <v>3416369481.2400007</v>
      </c>
      <c r="E11" s="18">
        <f t="shared" si="1"/>
        <v>0</v>
      </c>
      <c r="F11" s="18">
        <f t="shared" si="1"/>
        <v>920408911.63999987</v>
      </c>
      <c r="G11" s="19">
        <f>SUM(B11:F11)</f>
        <v>46222295102.519981</v>
      </c>
      <c r="H11" s="2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ht="22.5" customHeight="1" x14ac:dyDescent="0.25">
      <c r="A12" s="20" t="s">
        <v>11</v>
      </c>
      <c r="B12" s="18">
        <v>2947868991.0799999</v>
      </c>
      <c r="C12" s="18">
        <v>35740170089.989983</v>
      </c>
      <c r="D12" s="18">
        <v>3318100441.9800005</v>
      </c>
      <c r="E12" s="21"/>
      <c r="F12" s="18">
        <v>920408911.63999987</v>
      </c>
      <c r="G12" s="22">
        <f t="shared" ref="G12:G14" si="2">+SUM(B12:F12)</f>
        <v>42926548434.689987</v>
      </c>
      <c r="H12" s="2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6" customFormat="1" ht="22.5" customHeight="1" x14ac:dyDescent="0.25">
      <c r="A13" s="20" t="s">
        <v>12</v>
      </c>
      <c r="B13" s="18">
        <v>1932.09</v>
      </c>
      <c r="C13" s="18">
        <v>3197475696.480001</v>
      </c>
      <c r="D13" s="18">
        <v>98269039.260000005</v>
      </c>
      <c r="E13" s="18"/>
      <c r="F13" s="18"/>
      <c r="G13" s="22">
        <f t="shared" si="2"/>
        <v>3295746667.8300014</v>
      </c>
      <c r="H13" s="2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6" customFormat="1" ht="22.5" customHeight="1" thickBot="1" x14ac:dyDescent="0.3">
      <c r="A14" s="17" t="s">
        <v>13</v>
      </c>
      <c r="B14" s="18">
        <f>63100000*1000</f>
        <v>63100000000</v>
      </c>
      <c r="C14" s="18"/>
      <c r="D14" s="18"/>
      <c r="E14" s="18"/>
      <c r="F14" s="18"/>
      <c r="G14" s="22">
        <f t="shared" si="2"/>
        <v>63100000000</v>
      </c>
      <c r="H14" s="2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6" customFormat="1" ht="33" customHeight="1" thickTop="1" thickBot="1" x14ac:dyDescent="0.3">
      <c r="A15" s="8" t="s">
        <v>14</v>
      </c>
      <c r="B15" s="9">
        <f>SUM(B16:B21)</f>
        <v>1598659006.6800001</v>
      </c>
      <c r="C15" s="9">
        <f>SUM(C16:C21)</f>
        <v>0</v>
      </c>
      <c r="D15" s="9">
        <f>SUM(D16:D21)</f>
        <v>70831959.040000007</v>
      </c>
      <c r="E15" s="9">
        <f>SUM(E16:E21)</f>
        <v>0</v>
      </c>
      <c r="F15" s="9">
        <f>SUM(F16:F21)</f>
        <v>1386905.84</v>
      </c>
      <c r="G15" s="10">
        <f>SUM(B15:F15)</f>
        <v>1670877871.5599999</v>
      </c>
      <c r="H15" s="2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6" customFormat="1" ht="22.5" customHeight="1" x14ac:dyDescent="0.25">
      <c r="A16" s="23" t="s">
        <v>15</v>
      </c>
      <c r="B16" s="18">
        <v>522173971.44999999</v>
      </c>
      <c r="C16" s="18"/>
      <c r="D16" s="18">
        <v>70831959.040000007</v>
      </c>
      <c r="E16" s="18"/>
      <c r="F16" s="18">
        <v>1386905.84</v>
      </c>
      <c r="G16" s="19">
        <f t="shared" ref="G16:G21" si="3">+SUM(B16:F16)</f>
        <v>594392836.33000004</v>
      </c>
      <c r="H16" s="28"/>
      <c r="I16" s="1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6" customFormat="1" ht="22.5" customHeight="1" x14ac:dyDescent="0.25">
      <c r="A17" s="23" t="s">
        <v>16</v>
      </c>
      <c r="B17" s="18">
        <v>224853301.31999999</v>
      </c>
      <c r="C17" s="18"/>
      <c r="D17" s="18"/>
      <c r="E17" s="18"/>
      <c r="F17" s="18"/>
      <c r="G17" s="19">
        <f t="shared" si="3"/>
        <v>224853301.31999999</v>
      </c>
      <c r="H17" s="28"/>
      <c r="I17" s="1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6" customFormat="1" ht="22.5" customHeight="1" x14ac:dyDescent="0.25">
      <c r="A18" s="23" t="s">
        <v>17</v>
      </c>
      <c r="B18" s="18">
        <v>15712500</v>
      </c>
      <c r="C18" s="18"/>
      <c r="D18" s="18"/>
      <c r="E18" s="18"/>
      <c r="F18" s="18"/>
      <c r="G18" s="19">
        <f t="shared" si="3"/>
        <v>15712500</v>
      </c>
      <c r="H18" s="28"/>
      <c r="I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6" customFormat="1" ht="22.5" customHeight="1" x14ac:dyDescent="0.25">
      <c r="A19" s="23" t="s">
        <v>18</v>
      </c>
      <c r="B19" s="18">
        <v>801307423.71000004</v>
      </c>
      <c r="C19" s="18"/>
      <c r="D19" s="18"/>
      <c r="E19" s="18"/>
      <c r="F19" s="18"/>
      <c r="G19" s="19">
        <f t="shared" si="3"/>
        <v>801307423.71000004</v>
      </c>
      <c r="H19" s="28"/>
      <c r="I19" s="1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6" customFormat="1" ht="22.5" customHeight="1" x14ac:dyDescent="0.25">
      <c r="A20" s="23" t="s">
        <v>19</v>
      </c>
      <c r="B20" s="18">
        <v>29718536.269999996</v>
      </c>
      <c r="C20" s="18"/>
      <c r="D20" s="18"/>
      <c r="E20" s="18"/>
      <c r="F20" s="18"/>
      <c r="G20" s="19">
        <f t="shared" si="3"/>
        <v>29718536.269999996</v>
      </c>
      <c r="H20" s="28"/>
      <c r="I20" s="1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6" customFormat="1" ht="22.5" customHeight="1" thickBot="1" x14ac:dyDescent="0.3">
      <c r="A21" s="24" t="s">
        <v>20</v>
      </c>
      <c r="B21" s="25">
        <v>4893273.93</v>
      </c>
      <c r="C21" s="25"/>
      <c r="D21" s="25"/>
      <c r="E21" s="25"/>
      <c r="F21" s="25"/>
      <c r="G21" s="26">
        <f t="shared" si="3"/>
        <v>4893273.93</v>
      </c>
      <c r="H21" s="28"/>
      <c r="I21" s="1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40.5" hidden="1" customHeight="1" x14ac:dyDescent="0.25">
      <c r="A22" s="12" t="s">
        <v>21</v>
      </c>
      <c r="B22" s="13">
        <f t="shared" ref="B22:F22" si="4">+B10-B15</f>
        <v>64449211916.489998</v>
      </c>
      <c r="C22" s="13">
        <f t="shared" si="4"/>
        <v>38937645786.469986</v>
      </c>
      <c r="D22" s="13">
        <f t="shared" si="4"/>
        <v>3345537522.2000008</v>
      </c>
      <c r="E22" s="13">
        <f t="shared" si="4"/>
        <v>0</v>
      </c>
      <c r="F22" s="13">
        <f t="shared" si="4"/>
        <v>919022005.79999983</v>
      </c>
      <c r="G22" s="14">
        <f>SUM(B22:F22)</f>
        <v>107651417230.95999</v>
      </c>
      <c r="H22" s="2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27"/>
      <c r="B23" s="27"/>
      <c r="C23" s="27"/>
      <c r="D23" s="27"/>
      <c r="E23" s="27"/>
      <c r="F23" s="27"/>
      <c r="G23" s="27"/>
      <c r="H23" s="2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5"/>
      <c r="C24" s="1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0">
    <mergeCell ref="B1:G1"/>
    <mergeCell ref="A3:G3"/>
    <mergeCell ref="A4:G4"/>
    <mergeCell ref="A5:G5"/>
    <mergeCell ref="A7:A9"/>
    <mergeCell ref="B7:C8"/>
    <mergeCell ref="D7:D9"/>
    <mergeCell ref="E7:E9"/>
    <mergeCell ref="F7:F9"/>
    <mergeCell ref="G7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BA423-2B3B-47B1-ADB2-E5A494981779}">
  <sheetPr>
    <pageSetUpPr fitToPage="1"/>
  </sheetPr>
  <dimension ref="A2:Z996"/>
  <sheetViews>
    <sheetView tabSelected="1" view="pageBreakPreview" zoomScale="60" zoomScaleNormal="100" workbookViewId="0"/>
  </sheetViews>
  <sheetFormatPr baseColWidth="10" defaultColWidth="14.42578125" defaultRowHeight="15.75" x14ac:dyDescent="0.25"/>
  <cols>
    <col min="1" max="1" width="41.28515625" style="2" bestFit="1" customWidth="1"/>
    <col min="2" max="3" width="23.42578125" style="2" bestFit="1" customWidth="1"/>
    <col min="4" max="4" width="47.28515625" style="2" bestFit="1" customWidth="1"/>
    <col min="5" max="5" width="40.140625" style="2" bestFit="1" customWidth="1"/>
    <col min="6" max="6" width="21.28515625" style="2" bestFit="1" customWidth="1"/>
    <col min="7" max="7" width="23" style="2" bestFit="1" customWidth="1"/>
    <col min="8" max="9" width="11.5703125" style="2" customWidth="1"/>
    <col min="10" max="26" width="10" style="2" customWidth="1"/>
    <col min="27" max="16384" width="14.42578125" style="2"/>
  </cols>
  <sheetData>
    <row r="2" spans="1:26" ht="13.5" customHeight="1" x14ac:dyDescent="0.25">
      <c r="A2" s="27"/>
      <c r="B2" s="36"/>
      <c r="C2" s="37"/>
      <c r="D2" s="37"/>
      <c r="E2" s="37"/>
      <c r="F2" s="37"/>
      <c r="G2" s="37"/>
      <c r="H2" s="2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7"/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8" t="s">
        <v>0</v>
      </c>
      <c r="B4" s="39"/>
      <c r="C4" s="39"/>
      <c r="D4" s="39"/>
      <c r="E4" s="39"/>
      <c r="F4" s="39"/>
      <c r="G4" s="39"/>
      <c r="H4" s="2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38" t="s">
        <v>1</v>
      </c>
      <c r="B5" s="39"/>
      <c r="C5" s="39"/>
      <c r="D5" s="39"/>
      <c r="E5" s="39"/>
      <c r="F5" s="39"/>
      <c r="G5" s="39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40" t="s">
        <v>25</v>
      </c>
      <c r="B6" s="39"/>
      <c r="C6" s="39"/>
      <c r="D6" s="39"/>
      <c r="E6" s="39"/>
      <c r="F6" s="39"/>
      <c r="G6" s="39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thickBot="1" x14ac:dyDescent="0.3">
      <c r="A7" s="29"/>
      <c r="B7" s="30"/>
      <c r="C7" s="30"/>
      <c r="D7" s="30"/>
      <c r="E7" s="30"/>
      <c r="F7" s="30"/>
      <c r="G7" s="30"/>
      <c r="H7" s="2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25">
      <c r="A8" s="41" t="s">
        <v>2</v>
      </c>
      <c r="B8" s="44" t="s">
        <v>3</v>
      </c>
      <c r="C8" s="45"/>
      <c r="D8" s="48" t="s">
        <v>4</v>
      </c>
      <c r="E8" s="48" t="s">
        <v>5</v>
      </c>
      <c r="F8" s="48" t="s">
        <v>6</v>
      </c>
      <c r="G8" s="53" t="s">
        <v>24</v>
      </c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42"/>
      <c r="B9" s="46"/>
      <c r="C9" s="47"/>
      <c r="D9" s="49"/>
      <c r="E9" s="51"/>
      <c r="F9" s="51"/>
      <c r="G9" s="54"/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" customFormat="1" ht="35.25" customHeight="1" thickBot="1" x14ac:dyDescent="0.3">
      <c r="A10" s="43"/>
      <c r="B10" s="3" t="s">
        <v>7</v>
      </c>
      <c r="C10" s="4" t="s">
        <v>8</v>
      </c>
      <c r="D10" s="50"/>
      <c r="E10" s="52"/>
      <c r="F10" s="52"/>
      <c r="G10" s="55"/>
      <c r="H10" s="2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ht="24.75" customHeight="1" thickTop="1" thickBot="1" x14ac:dyDescent="0.3">
      <c r="A11" s="7" t="s">
        <v>9</v>
      </c>
      <c r="B11" s="9">
        <f>SUM(B12)+B15</f>
        <v>49187026822.589996</v>
      </c>
      <c r="C11" s="9">
        <f t="shared" ref="C11:F11" si="0">SUM(C12)</f>
        <v>28262399344.179993</v>
      </c>
      <c r="D11" s="9">
        <f t="shared" si="0"/>
        <v>2950596043.5699997</v>
      </c>
      <c r="E11" s="9">
        <f t="shared" si="0"/>
        <v>0</v>
      </c>
      <c r="F11" s="9">
        <f t="shared" si="0"/>
        <v>1738687294.6199999</v>
      </c>
      <c r="G11" s="10">
        <f>SUM(B11:F11)</f>
        <v>82138709504.959991</v>
      </c>
      <c r="H11" s="2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ht="22.5" customHeight="1" x14ac:dyDescent="0.25">
      <c r="A12" s="17" t="s">
        <v>10</v>
      </c>
      <c r="B12" s="18">
        <f t="shared" ref="B12:F12" si="1">+B13+B14</f>
        <v>1187026822.5899999</v>
      </c>
      <c r="C12" s="18">
        <f t="shared" si="1"/>
        <v>28262399344.179993</v>
      </c>
      <c r="D12" s="18">
        <f t="shared" si="1"/>
        <v>2950596043.5699997</v>
      </c>
      <c r="E12" s="18">
        <f t="shared" si="1"/>
        <v>0</v>
      </c>
      <c r="F12" s="18">
        <f t="shared" si="1"/>
        <v>1738687294.6199999</v>
      </c>
      <c r="G12" s="19">
        <f>SUM(B12:F12)</f>
        <v>34138709504.959991</v>
      </c>
      <c r="H12" s="2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6" customFormat="1" ht="22.5" customHeight="1" x14ac:dyDescent="0.25">
      <c r="A13" s="20" t="s">
        <v>11</v>
      </c>
      <c r="B13" s="18">
        <v>1187024890.5</v>
      </c>
      <c r="C13" s="18">
        <v>27892457831.819992</v>
      </c>
      <c r="D13" s="18">
        <v>2859294741.5799999</v>
      </c>
      <c r="E13" s="21"/>
      <c r="F13" s="18">
        <v>1738687294.6199999</v>
      </c>
      <c r="G13" s="22">
        <f t="shared" ref="G13:G15" si="2">+SUM(B13:F13)</f>
        <v>33677464758.519993</v>
      </c>
      <c r="H13" s="2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6" customFormat="1" ht="22.5" customHeight="1" x14ac:dyDescent="0.25">
      <c r="A14" s="20" t="s">
        <v>12</v>
      </c>
      <c r="B14" s="18">
        <v>1932.09</v>
      </c>
      <c r="C14" s="18">
        <v>369941512.36000001</v>
      </c>
      <c r="D14" s="18">
        <v>91301301.989999995</v>
      </c>
      <c r="E14" s="18"/>
      <c r="F14" s="18"/>
      <c r="G14" s="22">
        <f t="shared" si="2"/>
        <v>461244746.44</v>
      </c>
      <c r="H14" s="2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6" customFormat="1" ht="22.5" customHeight="1" thickBot="1" x14ac:dyDescent="0.3">
      <c r="A15" s="17" t="s">
        <v>13</v>
      </c>
      <c r="B15" s="18">
        <f>48000000*1000</f>
        <v>48000000000</v>
      </c>
      <c r="C15" s="18"/>
      <c r="D15" s="18"/>
      <c r="E15" s="18"/>
      <c r="F15" s="18"/>
      <c r="G15" s="22">
        <f t="shared" si="2"/>
        <v>48000000000</v>
      </c>
      <c r="H15" s="2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6" customFormat="1" ht="33" customHeight="1" thickTop="1" thickBot="1" x14ac:dyDescent="0.3">
      <c r="A16" s="8" t="s">
        <v>14</v>
      </c>
      <c r="B16" s="9">
        <f>SUM(B17:B22)</f>
        <v>8596590796.5</v>
      </c>
      <c r="C16" s="9">
        <f>SUM(C17:C22)</f>
        <v>0</v>
      </c>
      <c r="D16" s="9">
        <f>SUM(D17:D22)</f>
        <v>80626077.810000002</v>
      </c>
      <c r="E16" s="9">
        <f>SUM(E17:E22)</f>
        <v>0</v>
      </c>
      <c r="F16" s="9">
        <f>SUM(F17:F22)</f>
        <v>9610490.5999999996</v>
      </c>
      <c r="G16" s="10">
        <f>SUM(B16:F16)</f>
        <v>8686827364.9099998</v>
      </c>
      <c r="H16" s="2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6" customFormat="1" ht="22.5" customHeight="1" x14ac:dyDescent="0.25">
      <c r="A17" s="23" t="s">
        <v>15</v>
      </c>
      <c r="B17" s="18">
        <v>686285636.17000008</v>
      </c>
      <c r="C17" s="18"/>
      <c r="D17" s="18">
        <v>80626077.810000002</v>
      </c>
      <c r="E17" s="18"/>
      <c r="F17" s="18">
        <v>9610490.5999999996</v>
      </c>
      <c r="G17" s="19">
        <f t="shared" ref="G17:G22" si="3">+SUM(B17:F17)</f>
        <v>776522204.58000004</v>
      </c>
      <c r="H17" s="28"/>
      <c r="I17" s="1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6" customFormat="1" ht="22.5" customHeight="1" x14ac:dyDescent="0.25">
      <c r="A18" s="23" t="s">
        <v>16</v>
      </c>
      <c r="B18" s="18">
        <v>2009834942.0800009</v>
      </c>
      <c r="C18" s="18"/>
      <c r="D18" s="18"/>
      <c r="E18" s="18"/>
      <c r="F18" s="18"/>
      <c r="G18" s="19">
        <f t="shared" si="3"/>
        <v>2009834942.0800009</v>
      </c>
      <c r="H18" s="28"/>
      <c r="I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6" customFormat="1" ht="22.5" customHeight="1" x14ac:dyDescent="0.25">
      <c r="A19" s="23" t="s">
        <v>17</v>
      </c>
      <c r="B19" s="18">
        <v>73159113.930000007</v>
      </c>
      <c r="C19" s="18"/>
      <c r="D19" s="18"/>
      <c r="E19" s="18"/>
      <c r="F19" s="18"/>
      <c r="G19" s="19">
        <f t="shared" si="3"/>
        <v>73159113.930000007</v>
      </c>
      <c r="H19" s="28"/>
      <c r="I19" s="1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6" customFormat="1" ht="22.5" customHeight="1" x14ac:dyDescent="0.25">
      <c r="A20" s="23" t="s">
        <v>18</v>
      </c>
      <c r="B20" s="18">
        <v>5742119021.6100006</v>
      </c>
      <c r="C20" s="18"/>
      <c r="D20" s="18"/>
      <c r="E20" s="18"/>
      <c r="F20" s="18"/>
      <c r="G20" s="19">
        <f t="shared" si="3"/>
        <v>5742119021.6100006</v>
      </c>
      <c r="H20" s="28"/>
      <c r="I20" s="1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6" customFormat="1" ht="22.5" customHeight="1" x14ac:dyDescent="0.25">
      <c r="A21" s="23" t="s">
        <v>19</v>
      </c>
      <c r="B21" s="18">
        <v>29813622.409999996</v>
      </c>
      <c r="C21" s="18"/>
      <c r="D21" s="18"/>
      <c r="E21" s="18"/>
      <c r="F21" s="18"/>
      <c r="G21" s="19">
        <f t="shared" si="3"/>
        <v>29813622.409999996</v>
      </c>
      <c r="H21" s="28"/>
      <c r="I21" s="1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6" customFormat="1" ht="22.5" customHeight="1" thickBot="1" x14ac:dyDescent="0.3">
      <c r="A22" s="24" t="s">
        <v>20</v>
      </c>
      <c r="B22" s="25">
        <v>55378460.300000004</v>
      </c>
      <c r="C22" s="25"/>
      <c r="D22" s="25"/>
      <c r="E22" s="25"/>
      <c r="F22" s="25"/>
      <c r="G22" s="26">
        <f t="shared" si="3"/>
        <v>55378460.300000004</v>
      </c>
      <c r="H22" s="28"/>
      <c r="I22" s="1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40.5" hidden="1" customHeight="1" x14ac:dyDescent="0.25">
      <c r="A23" s="31" t="s">
        <v>21</v>
      </c>
      <c r="B23" s="32">
        <f t="shared" ref="B23:F23" si="4">+B11-B16</f>
        <v>40590436026.089996</v>
      </c>
      <c r="C23" s="32">
        <f t="shared" si="4"/>
        <v>28262399344.179993</v>
      </c>
      <c r="D23" s="32">
        <f t="shared" si="4"/>
        <v>2869969965.7599998</v>
      </c>
      <c r="E23" s="32">
        <f t="shared" si="4"/>
        <v>0</v>
      </c>
      <c r="F23" s="32">
        <f t="shared" si="4"/>
        <v>1729076804.02</v>
      </c>
      <c r="G23" s="33">
        <f>SUM(B23:F23)</f>
        <v>73451882140.049988</v>
      </c>
      <c r="H23" s="2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27"/>
      <c r="B24" s="27"/>
      <c r="C24" s="27"/>
      <c r="D24" s="27"/>
      <c r="E24" s="27"/>
      <c r="F24" s="27"/>
      <c r="G24" s="27"/>
      <c r="H24" s="2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27"/>
      <c r="B25" s="34"/>
      <c r="C25" s="35"/>
      <c r="D25" s="27"/>
      <c r="E25" s="27"/>
      <c r="F25" s="27"/>
      <c r="G25" s="27"/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0">
    <mergeCell ref="B2:G2"/>
    <mergeCell ref="A4:G4"/>
    <mergeCell ref="A5:G5"/>
    <mergeCell ref="A6:G6"/>
    <mergeCell ref="A8:A10"/>
    <mergeCell ref="B8:C9"/>
    <mergeCell ref="D8:D10"/>
    <mergeCell ref="E8:E10"/>
    <mergeCell ref="F8:F10"/>
    <mergeCell ref="G8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2024-06</vt:lpstr>
      <vt:lpstr>2024-09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Mefii</dc:creator>
  <cp:lastModifiedBy>Alberto Nicolas Villada Fernandez</cp:lastModifiedBy>
  <cp:lastPrinted>2024-10-14T14:26:22Z</cp:lastPrinted>
  <dcterms:created xsi:type="dcterms:W3CDTF">2024-10-10T13:02:10Z</dcterms:created>
  <dcterms:modified xsi:type="dcterms:W3CDTF">2024-10-28T13:58:28Z</dcterms:modified>
</cp:coreProperties>
</file>